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6" activeTab="11"/>
  </bookViews>
  <sheets>
    <sheet name="Щелканова79" sheetId="1" r:id="rId1"/>
    <sheet name="Щелканова21а" sheetId="2" r:id="rId2"/>
    <sheet name="Олтинская16" sheetId="3" r:id="rId3"/>
    <sheet name="Олтинская10" sheetId="4" r:id="rId4"/>
    <sheet name="Щелканова140" sheetId="5" r:id="rId5"/>
    <sheet name="Щелканова136" sheetId="6" r:id="rId6"/>
    <sheet name="Толмачева 5" sheetId="7" r:id="rId7"/>
    <sheet name="Митина 140" sheetId="8" r:id="rId8"/>
    <sheet name="Митина 142" sheetId="9" r:id="rId9"/>
    <sheet name="Виктора Романова 147" sheetId="10" r:id="rId10"/>
    <sheet name="Олтинская11" sheetId="11" r:id="rId11"/>
    <sheet name="Нефтепро" sheetId="12" r:id="rId12"/>
    <sheet name="Лист1" sheetId="13" r:id="rId13"/>
  </sheets>
  <definedNames>
    <definedName name="OLE_LINK2" localSheetId="10">'Олтинская11'!$B$25</definedName>
  </definedNames>
  <calcPr fullCalcOnLoad="1" refMode="R1C1"/>
</workbook>
</file>

<file path=xl/sharedStrings.xml><?xml version="1.0" encoding="utf-8"?>
<sst xmlns="http://schemas.openxmlformats.org/spreadsheetml/2006/main" count="7604" uniqueCount="282">
  <si>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</si>
  <si>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</si>
  <si>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</si>
  <si>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</si>
  <si>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</si>
  <si>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</si>
  <si>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</si>
  <si>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</si>
  <si>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</si>
  <si>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</si>
  <si>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</si>
  <si>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</si>
  <si>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</si>
  <si>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</si>
  <si>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</si>
  <si>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</si>
  <si>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</si>
  <si>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</si>
  <si>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</si>
  <si>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</si>
  <si>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</si>
  <si>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</si>
  <si>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</si>
  <si>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</si>
  <si>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</si>
  <si>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</si>
  <si>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</si>
  <si>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</si>
  <si>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</si>
  <si>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</si>
  <si>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</si>
  <si>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</si>
  <si>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</si>
  <si>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</si>
  <si>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</si>
  <si>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</si>
  <si>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</si>
  <si>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</si>
  <si>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</si>
  <si>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</si>
  <si>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</si>
  <si>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</si>
  <si>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</si>
  <si>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</si>
  <si>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</si>
  <si>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</si>
  <si>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</si>
  <si>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</si>
  <si>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</si>
  <si>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</si>
  <si>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</si>
  <si>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</si>
  <si>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</si>
  <si>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</si>
  <si>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</si>
  <si>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</si>
  <si>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</si>
  <si>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</si>
  <si>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</si>
  <si>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</si>
  <si>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</si>
  <si>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</si>
  <si>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</si>
  <si>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</si>
  <si>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</si>
  <si>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</si>
  <si>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</si>
  <si>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</si>
  <si>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</si>
  <si>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</si>
  <si>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</si>
  <si>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</si>
  <si>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</si>
  <si>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</si>
  <si>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</si>
  <si>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</si>
  <si>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</si>
  <si>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</si>
  <si>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</si>
  <si>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</si>
  <si>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</si>
  <si>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</si>
  <si>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</si>
  <si>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</si>
  <si>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</si>
  <si>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</si>
  <si>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</si>
  <si>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</si>
  <si>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</si>
  <si>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</si>
  <si>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</si>
  <si>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</si>
  <si>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</si>
  <si>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</si>
  <si>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</si>
  <si>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</si>
  <si>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</si>
  <si>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</si>
  <si>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</si>
  <si>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</si>
  <si>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</si>
  <si>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</si>
  <si>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</si>
  <si>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</si>
  <si>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</si>
  <si>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</si>
  <si>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</si>
  <si>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</si>
  <si>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</si>
  <si>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</si>
  <si>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</si>
  <si>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</si>
  <si>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</si>
  <si>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</si>
  <si>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</si>
  <si>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</si>
  <si>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</si>
  <si>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</si>
  <si>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</si>
  <si>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</si>
  <si>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</si>
  <si>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</si>
  <si>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</si>
  <si>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</si>
  <si>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</si>
  <si>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</si>
  <si>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</si>
  <si>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</si>
  <si>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</si>
  <si>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</si>
  <si>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</si>
  <si>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</si>
  <si>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</si>
  <si>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</si>
  <si>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</si>
  <si>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</si>
  <si>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</si>
  <si>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</si>
  <si>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</si>
  <si>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</si>
  <si>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</si>
  <si>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</si>
  <si>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</si>
  <si>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</si>
  <si>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</si>
  <si>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</si>
  <si>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</si>
  <si>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</si>
  <si>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</si>
  <si>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</si>
  <si>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Постоянно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</si>
  <si>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</si>
  <si>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</si>
  <si>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</si>
  <si>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</si>
  <si>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</si>
  <si>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</si>
  <si>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</si>
  <si>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</si>
  <si>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</si>
  <si>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</si>
  <si>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</si>
  <si>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</si>
  <si>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</si>
  <si>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</si>
  <si>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</si>
  <si>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</si>
  <si>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</si>
  <si>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</si>
  <si>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</si>
  <si>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</si>
  <si>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</si>
  <si>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</si>
  <si>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</si>
  <si>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</si>
  <si>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</si>
  <si>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</si>
  <si>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</si>
  <si>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</si>
  <si>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</si>
  <si>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</si>
  <si>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</si>
  <si>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</si>
  <si>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</si>
  <si>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</si>
  <si>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</si>
  <si>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</si>
  <si>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</si>
  <si>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</si>
  <si>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</si>
  <si>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</si>
  <si>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</si>
  <si>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</si>
  <si>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</si>
  <si>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</si>
  <si>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</si>
  <si>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</si>
  <si>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</si>
  <si>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</si>
  <si>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</si>
  <si>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</si>
  <si>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</si>
  <si>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</si>
  <si>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</si>
  <si>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</si>
  <si>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</si>
  <si>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</si>
  <si>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</si>
  <si>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</si>
  <si>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</si>
  <si>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</si>
  <si>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</si>
  <si>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</si>
  <si>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</si>
  <si>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</si>
  <si>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</si>
  <si>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</si>
  <si>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</si>
  <si>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</si>
  <si>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</si>
  <si>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</si>
  <si>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</si>
  <si>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</si>
  <si>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</si>
  <si>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</si>
  <si>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</si>
  <si>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</si>
  <si>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</si>
  <si>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</si>
  <si>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</si>
  <si>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</si>
  <si>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</si>
  <si>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</si>
  <si>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</si>
  <si>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</si>
  <si>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</si>
  <si>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</si>
  <si>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</si>
  <si>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</si>
  <si>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</si>
  <si>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</si>
  <si>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</si>
  <si>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</si>
  <si>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</si>
  <si>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ул.Олтинская, дом 11 за март, апрель 2020г.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</si>
  <si>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</si>
  <si>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</si>
  <si>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</si>
  <si>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</si>
  <si>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</si>
  <si>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</si>
  <si>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</si>
  <si>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</si>
  <si>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</si>
  <si>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</si>
  <si>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</si>
  <si>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</si>
  <si>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</si>
  <si>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</si>
  <si>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</si>
  <si>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</si>
  <si>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</si>
  <si>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</si>
  <si>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</si>
  <si>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</si>
  <si>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</si>
  <si>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</si>
  <si>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</si>
  <si>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с.Кошай, ул.Нефтепроводчиков, дом 5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</si>
  <si>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ул.Виктора Романова, дом 147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</si>
  <si>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ул.Митина, дом 142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</si>
  <si>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ул.Толмачева, дом 5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</si>
  <si>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ул.Щелканова, дом 136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</si>
  <si>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ул.Щелканова, дом 140 за март, апрель 2020г.</t>
  </si>
  <si>
    <t>Работы по обеспечению вывоза жидких бытовых отходов</t>
  </si>
  <si>
    <t>куб.м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</si>
  <si>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ул.Олтинская, дом 10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</si>
  <si>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ул.Олтинская, дом 16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</si>
  <si>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ул.Щелканова, дом 21а за март, апрель 2020г.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</si>
  <si>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ул.Щелканова, дом 79 за март, апрель 2020г.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</si>
  <si>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</si>
  <si>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ул.Митина, дом 140 за март - сентябрь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</si>
</sst>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2" fontId="0" fillId="0" borderId="0" xfId="0" applyNumberFormat="1" applyAlignment="1">
      <alignment/>
    </xf>
    <xf numFmtId="2" fontId="43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52">
      <selection activeCell="D73" sqref="D73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3.75" customHeight="1">
      <c r="A1" s="39" t="s">
        <v>279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7" ht="12.75">
      <c r="A11" s="3" t="s">
        <v>20</v>
      </c>
      <c r="B11" s="3" t="s">
        <v>102</v>
      </c>
      <c r="C11" s="2" t="s">
        <v>15</v>
      </c>
      <c r="D11" s="15">
        <v>8288.52</v>
      </c>
      <c r="E11" s="3"/>
      <c r="G11" s="27"/>
    </row>
    <row r="12" spans="1:5" ht="12.75">
      <c r="A12" s="3" t="s">
        <v>21</v>
      </c>
      <c r="B12" s="5" t="s">
        <v>22</v>
      </c>
      <c r="C12" s="2" t="s">
        <v>15</v>
      </c>
      <c r="D12" s="15">
        <v>4836.62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v>2172.22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1279.68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1418.7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1418.7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1418.7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6869.82</v>
      </c>
      <c r="E24" s="3"/>
    </row>
    <row r="25" spans="1:5" ht="12.75" customHeight="1">
      <c r="A25" s="3"/>
      <c r="B25" s="25" t="s">
        <v>245</v>
      </c>
      <c r="C25" s="2"/>
      <c r="D25" s="16"/>
      <c r="E25" s="3"/>
    </row>
    <row r="26" spans="1:7" ht="14.25">
      <c r="A26" s="3" t="s">
        <v>47</v>
      </c>
      <c r="B26" s="18" t="s">
        <v>103</v>
      </c>
      <c r="C26" s="2" t="s">
        <v>7</v>
      </c>
      <c r="D26" s="3"/>
      <c r="E26" s="3"/>
      <c r="G26" s="27"/>
    </row>
    <row r="27" spans="1:7" ht="12.75">
      <c r="A27" s="3" t="s">
        <v>48</v>
      </c>
      <c r="B27" s="3" t="s">
        <v>49</v>
      </c>
      <c r="C27" s="2" t="s">
        <v>15</v>
      </c>
      <c r="D27" s="7">
        <f>533.2*2*0.32</f>
        <v>341.24800000000005</v>
      </c>
      <c r="E27" s="3"/>
      <c r="G27" s="27"/>
    </row>
    <row r="28" spans="1:5" ht="14.25">
      <c r="A28" s="3" t="s">
        <v>104</v>
      </c>
      <c r="B28" s="18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533.2*2*0.1</f>
        <v>106.64000000000001</v>
      </c>
      <c r="E29" s="3"/>
    </row>
    <row r="30" spans="1:5" ht="14.25">
      <c r="A30" s="3" t="s">
        <v>106</v>
      </c>
      <c r="B30" s="18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533.2*2*0.15</f>
        <v>159.96</v>
      </c>
      <c r="E31" s="3"/>
    </row>
    <row r="32" spans="1:5" ht="14.25">
      <c r="A32" s="3" t="s">
        <v>108</v>
      </c>
      <c r="B32" s="18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533.2*2*0.07</f>
        <v>74.64800000000001</v>
      </c>
      <c r="E33" s="3"/>
    </row>
    <row r="34" spans="1:5" ht="14.25">
      <c r="A34" s="3" t="s">
        <v>110</v>
      </c>
      <c r="B34" s="18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533.2*2*0.17</f>
        <v>181.28800000000004</v>
      </c>
      <c r="E35" s="3"/>
    </row>
    <row r="36" spans="1:5" ht="14.25">
      <c r="A36" s="3" t="s">
        <v>112</v>
      </c>
      <c r="B36" s="18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533.2*2*0.31</f>
        <v>330.584</v>
      </c>
      <c r="E37" s="3"/>
    </row>
    <row r="38" spans="1:5" ht="14.25">
      <c r="A38" s="3" t="s">
        <v>114</v>
      </c>
      <c r="B38" s="18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533.2*2*0.2</f>
        <v>213.28000000000003</v>
      </c>
      <c r="E39" s="3"/>
    </row>
    <row r="40" spans="1:5" ht="14.25">
      <c r="A40" s="8" t="s">
        <v>117</v>
      </c>
      <c r="B40" s="18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7">
        <f>533.2*2*0.15</f>
        <v>159.96</v>
      </c>
      <c r="E41" s="3"/>
    </row>
    <row r="42" spans="1:5" ht="14.25">
      <c r="A42" s="8" t="s">
        <v>118</v>
      </c>
      <c r="B42" s="18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533.2*2*0.09</f>
        <v>95.976</v>
      </c>
      <c r="E43" s="3"/>
    </row>
    <row r="44" spans="1:5" ht="14.25">
      <c r="A44" s="8" t="s">
        <v>120</v>
      </c>
      <c r="B44" s="18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533.2*2*0.3</f>
        <v>319.92</v>
      </c>
      <c r="E45" s="3"/>
    </row>
    <row r="46" spans="1:5" ht="28.5">
      <c r="A46" s="8" t="s">
        <v>122</v>
      </c>
      <c r="B46" s="19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533.2*2*0.4</f>
        <v>426.56000000000006</v>
      </c>
      <c r="E47" s="3"/>
    </row>
    <row r="48" spans="1:5" ht="28.5">
      <c r="A48" s="8" t="s">
        <v>124</v>
      </c>
      <c r="B48" s="19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533.2*2*0.4</f>
        <v>426.56000000000006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533.2*2*2</f>
        <v>2132.8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7">
        <f>533.2*2*0.46</f>
        <v>490.54400000000004</v>
      </c>
      <c r="E57" s="3"/>
    </row>
    <row r="58" spans="1:5" ht="42.75">
      <c r="A58" s="8" t="s">
        <v>134</v>
      </c>
      <c r="B58" s="19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533.2*2*0.1</f>
        <v>106.64000000000001</v>
      </c>
      <c r="E59" s="3"/>
    </row>
    <row r="60" spans="1:5" ht="28.5">
      <c r="A60" s="8" t="s">
        <v>136</v>
      </c>
      <c r="B60" s="19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533.2*2*0.1</f>
        <v>106.64000000000001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533.2*2*0.52</f>
        <v>554.528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533.2*2*0.43</f>
        <v>458.552</v>
      </c>
      <c r="E67" s="3"/>
    </row>
    <row r="68" spans="1:5" ht="14.25">
      <c r="A68" s="8" t="s">
        <v>145</v>
      </c>
      <c r="B68" s="18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533.2*2*0.7</f>
        <v>746.48</v>
      </c>
      <c r="E69" s="3"/>
    </row>
    <row r="70" spans="1:5" ht="12.75">
      <c r="A70" s="8" t="s">
        <v>147</v>
      </c>
      <c r="B70" s="17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533.2*2*0.5</f>
        <v>533.2</v>
      </c>
      <c r="E71" s="3"/>
    </row>
    <row r="72" spans="1:5" ht="12.75" customHeight="1">
      <c r="A72" s="3" t="s">
        <v>242</v>
      </c>
      <c r="B72" s="18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533.2*2*1.2</f>
        <v>1279.68</v>
      </c>
      <c r="E73" s="10"/>
    </row>
    <row r="74" spans="1:5" ht="12.75">
      <c r="A74" s="33" t="s">
        <v>149</v>
      </c>
      <c r="B74" s="38"/>
      <c r="C74" s="38"/>
      <c r="D74" s="38"/>
      <c r="E74" s="34"/>
    </row>
    <row r="75" spans="1:5" ht="14.2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0.32</v>
      </c>
      <c r="E78" s="3"/>
    </row>
    <row r="79" spans="1:5" ht="14.25">
      <c r="A79" s="3" t="s">
        <v>154</v>
      </c>
      <c r="B79" s="18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0.1</v>
      </c>
      <c r="E82" s="3"/>
    </row>
    <row r="83" spans="1:5" ht="14.25">
      <c r="A83" s="3" t="s">
        <v>158</v>
      </c>
      <c r="B83" s="18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0.15</v>
      </c>
      <c r="E86" s="3"/>
    </row>
    <row r="87" spans="1:5" ht="14.25">
      <c r="A87" s="3" t="s">
        <v>162</v>
      </c>
      <c r="B87" s="18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0.07</v>
      </c>
      <c r="E90" s="3"/>
    </row>
    <row r="91" spans="1:5" ht="14.25">
      <c r="A91" s="3" t="s">
        <v>166</v>
      </c>
      <c r="B91" s="18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0.17</v>
      </c>
      <c r="E94" s="3"/>
    </row>
    <row r="95" spans="1:5" ht="14.25">
      <c r="A95" s="3" t="s">
        <v>172</v>
      </c>
      <c r="B95" s="18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0.31</v>
      </c>
      <c r="E98" s="3"/>
    </row>
    <row r="99" spans="1:5" ht="14.25">
      <c r="A99" s="3" t="s">
        <v>175</v>
      </c>
      <c r="B99" s="18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4.25">
      <c r="A103" s="3" t="s">
        <v>178</v>
      </c>
      <c r="B103" s="18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0.15</v>
      </c>
      <c r="E106" s="3"/>
    </row>
    <row r="107" spans="1:5" ht="14.25">
      <c r="A107" s="3" t="s">
        <v>182</v>
      </c>
      <c r="B107" s="18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0.09</v>
      </c>
      <c r="E110" s="3"/>
    </row>
    <row r="111" spans="1:5" ht="14.25">
      <c r="A111" s="3" t="s">
        <v>186</v>
      </c>
      <c r="B111" s="18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0.3</v>
      </c>
      <c r="E114" s="3"/>
    </row>
    <row r="115" spans="1:5" ht="28.5">
      <c r="A115" s="3" t="s">
        <v>190</v>
      </c>
      <c r="B115" s="19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/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</v>
      </c>
      <c r="E118" s="3"/>
    </row>
    <row r="119" spans="1:5" ht="28.5">
      <c r="A119" s="3" t="s">
        <v>194</v>
      </c>
      <c r="B119" s="19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</v>
      </c>
      <c r="E122" s="3"/>
    </row>
    <row r="123" spans="1:5" ht="28.5">
      <c r="A123" s="3" t="s">
        <v>198</v>
      </c>
      <c r="B123" s="19" t="s">
        <v>257</v>
      </c>
      <c r="C123" s="2" t="s">
        <v>7</v>
      </c>
      <c r="D123" s="2" t="s">
        <v>7</v>
      </c>
      <c r="E123" s="3"/>
    </row>
    <row r="124" spans="1:5" ht="25.5">
      <c r="A124" s="3" t="s">
        <v>199</v>
      </c>
      <c r="B124" s="3" t="s">
        <v>52</v>
      </c>
      <c r="C124" s="2" t="s">
        <v>7</v>
      </c>
      <c r="D124" s="12" t="s">
        <v>153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2</v>
      </c>
      <c r="E126" s="3"/>
    </row>
    <row r="127" spans="1:5" ht="14.25">
      <c r="A127" s="3" t="s">
        <v>202</v>
      </c>
      <c r="B127" s="18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/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/>
      <c r="E130" s="3"/>
    </row>
    <row r="131" spans="1:5" ht="14.25">
      <c r="A131" s="3" t="s">
        <v>206</v>
      </c>
      <c r="B131" s="18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0.46</v>
      </c>
      <c r="E134" s="3"/>
    </row>
    <row r="135" spans="1:5" ht="42.75">
      <c r="A135" s="3" t="s">
        <v>210</v>
      </c>
      <c r="B135" s="19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0.1</v>
      </c>
      <c r="E138" s="3"/>
    </row>
    <row r="139" spans="1:5" ht="28.5">
      <c r="A139" s="3" t="s">
        <v>214</v>
      </c>
      <c r="B139" s="19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</v>
      </c>
      <c r="E142" s="3"/>
    </row>
    <row r="143" spans="1:5" ht="14.25">
      <c r="A143" s="3" t="s">
        <v>218</v>
      </c>
      <c r="B143" s="19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0.52</v>
      </c>
      <c r="E146" s="3"/>
    </row>
    <row r="147" spans="1:5" ht="14.25">
      <c r="A147" s="3" t="s">
        <v>222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4.25">
      <c r="A151" s="3" t="s">
        <v>226</v>
      </c>
      <c r="B151" s="18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17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0.5</v>
      </c>
      <c r="E158" s="3"/>
    </row>
    <row r="159" spans="1:5" ht="12.75">
      <c r="A159" s="3"/>
      <c r="B159" s="24" t="s">
        <v>274</v>
      </c>
      <c r="C159" s="2" t="s">
        <v>275</v>
      </c>
      <c r="D159" s="28"/>
      <c r="E159" s="3"/>
    </row>
    <row r="160" spans="1:5" ht="25.5">
      <c r="A160" s="3"/>
      <c r="B160" s="3" t="s">
        <v>52</v>
      </c>
      <c r="C160" s="2"/>
      <c r="D160" s="12" t="s">
        <v>153</v>
      </c>
      <c r="E160" s="3"/>
    </row>
    <row r="161" spans="1:5" ht="12.75">
      <c r="A161" s="3"/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/>
      <c r="B162" s="3" t="s">
        <v>55</v>
      </c>
      <c r="C162" s="2" t="s">
        <v>15</v>
      </c>
      <c r="D162" s="9">
        <v>8.59</v>
      </c>
      <c r="E162" s="3"/>
    </row>
    <row r="163" spans="1:5" ht="12.75">
      <c r="A163" s="3"/>
      <c r="B163" s="24" t="s">
        <v>274</v>
      </c>
      <c r="C163" s="2" t="s">
        <v>275</v>
      </c>
      <c r="D163" s="9"/>
      <c r="E163" s="3"/>
    </row>
    <row r="164" spans="1:5" ht="14.25">
      <c r="A164" s="3" t="s">
        <v>234</v>
      </c>
      <c r="B164" s="18" t="s">
        <v>267</v>
      </c>
      <c r="C164" s="2" t="s">
        <v>7</v>
      </c>
      <c r="D164" s="29" t="s">
        <v>7</v>
      </c>
      <c r="E164" s="3"/>
    </row>
    <row r="165" spans="1:5" ht="28.5" customHeight="1">
      <c r="A165" s="3" t="s">
        <v>235</v>
      </c>
      <c r="B165" s="3" t="s">
        <v>52</v>
      </c>
      <c r="C165" s="2" t="s">
        <v>7</v>
      </c>
      <c r="D165" s="12" t="s">
        <v>153</v>
      </c>
      <c r="E165" s="3"/>
    </row>
    <row r="166" spans="1:5" ht="12.75">
      <c r="A166" s="3" t="s">
        <v>236</v>
      </c>
      <c r="B166" s="3" t="s">
        <v>2</v>
      </c>
      <c r="C166" s="2" t="s">
        <v>151</v>
      </c>
      <c r="D166" s="12" t="s">
        <v>151</v>
      </c>
      <c r="E166" s="3"/>
    </row>
    <row r="167" spans="1:5" ht="12.75">
      <c r="A167" s="3" t="s">
        <v>237</v>
      </c>
      <c r="B167" s="3" t="s">
        <v>55</v>
      </c>
      <c r="C167" s="2" t="s">
        <v>15</v>
      </c>
      <c r="D167" s="9">
        <v>1.2</v>
      </c>
      <c r="E167" s="3"/>
    </row>
    <row r="168" spans="1:5" ht="12.75">
      <c r="A168" s="33" t="s">
        <v>56</v>
      </c>
      <c r="B168" s="34"/>
      <c r="C168" s="3"/>
      <c r="D168" s="3"/>
      <c r="E168" s="3"/>
    </row>
    <row r="169" spans="1:5" ht="12.75">
      <c r="A169" s="3" t="s">
        <v>63</v>
      </c>
      <c r="B169" s="3" t="s">
        <v>57</v>
      </c>
      <c r="C169" s="2" t="s">
        <v>58</v>
      </c>
      <c r="D169" s="7">
        <v>0</v>
      </c>
      <c r="E169" s="3"/>
    </row>
    <row r="170" spans="1:5" ht="12.75" customHeight="1">
      <c r="A170" s="3" t="s">
        <v>64</v>
      </c>
      <c r="B170" s="3" t="s">
        <v>59</v>
      </c>
      <c r="C170" s="2" t="s">
        <v>58</v>
      </c>
      <c r="D170" s="7">
        <v>0</v>
      </c>
      <c r="E170" s="3"/>
    </row>
    <row r="171" spans="1:5" ht="12.75">
      <c r="A171" s="3" t="s">
        <v>65</v>
      </c>
      <c r="B171" s="3" t="s">
        <v>60</v>
      </c>
      <c r="C171" s="2" t="s">
        <v>58</v>
      </c>
      <c r="D171" s="7">
        <v>0</v>
      </c>
      <c r="E171" s="3"/>
    </row>
    <row r="172" spans="1:5" ht="12.75">
      <c r="A172" s="3" t="s">
        <v>66</v>
      </c>
      <c r="B172" s="3" t="s">
        <v>61</v>
      </c>
      <c r="C172" s="2" t="s">
        <v>15</v>
      </c>
      <c r="D172" s="7">
        <v>0</v>
      </c>
      <c r="E172" s="3"/>
    </row>
    <row r="173" spans="1:5" ht="12.75">
      <c r="A173" s="33" t="s">
        <v>62</v>
      </c>
      <c r="B173" s="34"/>
      <c r="C173" s="3"/>
      <c r="D173" s="3"/>
      <c r="E173" s="3"/>
    </row>
    <row r="174" spans="1:5" ht="12.75">
      <c r="A174" s="3" t="s">
        <v>67</v>
      </c>
      <c r="B174" s="3" t="s">
        <v>14</v>
      </c>
      <c r="C174" s="2" t="s">
        <v>15</v>
      </c>
      <c r="D174" s="7">
        <v>0</v>
      </c>
      <c r="E174" s="3"/>
    </row>
    <row r="175" spans="1:5" ht="12.75">
      <c r="A175" s="3" t="s">
        <v>68</v>
      </c>
      <c r="B175" s="3" t="s">
        <v>17</v>
      </c>
      <c r="C175" s="2" t="s">
        <v>15</v>
      </c>
      <c r="D175" s="7">
        <v>0</v>
      </c>
      <c r="E175" s="3"/>
    </row>
    <row r="176" spans="1:5" ht="12.75">
      <c r="A176" s="3" t="s">
        <v>69</v>
      </c>
      <c r="B176" s="3" t="s">
        <v>19</v>
      </c>
      <c r="C176" s="2" t="s">
        <v>15</v>
      </c>
      <c r="D176" s="7">
        <v>0</v>
      </c>
      <c r="E176" s="3"/>
    </row>
    <row r="177" spans="1:5" ht="12.75" customHeight="1">
      <c r="A177" s="3" t="s">
        <v>71</v>
      </c>
      <c r="B177" s="3" t="s">
        <v>42</v>
      </c>
      <c r="C177" s="2" t="s">
        <v>15</v>
      </c>
      <c r="D177" s="7">
        <v>0</v>
      </c>
      <c r="E177" s="3"/>
    </row>
    <row r="178" spans="1:5" ht="12.75">
      <c r="A178" s="3" t="s">
        <v>72</v>
      </c>
      <c r="B178" s="3" t="s">
        <v>44</v>
      </c>
      <c r="C178" s="2" t="s">
        <v>15</v>
      </c>
      <c r="D178" s="7">
        <v>0</v>
      </c>
      <c r="E178" s="6"/>
    </row>
    <row r="179" spans="1:5" ht="12.75">
      <c r="A179" s="3" t="s">
        <v>75</v>
      </c>
      <c r="B179" s="3" t="s">
        <v>46</v>
      </c>
      <c r="C179" s="2" t="s">
        <v>15</v>
      </c>
      <c r="D179" s="7">
        <v>0</v>
      </c>
      <c r="E179" s="3"/>
    </row>
    <row r="180" spans="1:5" ht="12.75">
      <c r="A180" s="35" t="s">
        <v>152</v>
      </c>
      <c r="B180" s="36"/>
      <c r="C180" s="36"/>
      <c r="D180" s="36"/>
      <c r="E180" s="37"/>
    </row>
    <row r="181" spans="1:5" ht="12.75">
      <c r="A181" s="3" t="s">
        <v>77</v>
      </c>
      <c r="B181" s="3" t="s">
        <v>70</v>
      </c>
      <c r="C181" s="2" t="s">
        <v>7</v>
      </c>
      <c r="D181" s="7">
        <v>0</v>
      </c>
      <c r="E181" s="3"/>
    </row>
    <row r="182" spans="1:5" ht="12.75">
      <c r="A182" s="3" t="s">
        <v>79</v>
      </c>
      <c r="B182" s="3" t="s">
        <v>2</v>
      </c>
      <c r="C182" s="2" t="s">
        <v>7</v>
      </c>
      <c r="D182" s="7">
        <v>0</v>
      </c>
      <c r="E182" s="3"/>
    </row>
    <row r="183" spans="1:5" ht="12.75">
      <c r="A183" s="3" t="s">
        <v>81</v>
      </c>
      <c r="B183" s="3" t="s">
        <v>73</v>
      </c>
      <c r="C183" s="2" t="s">
        <v>74</v>
      </c>
      <c r="D183" s="7">
        <v>0</v>
      </c>
      <c r="E183" s="3"/>
    </row>
    <row r="184" spans="1:5" ht="12.75">
      <c r="A184" s="3" t="s">
        <v>83</v>
      </c>
      <c r="B184" s="3" t="s">
        <v>76</v>
      </c>
      <c r="C184" s="2" t="s">
        <v>15</v>
      </c>
      <c r="D184" s="7">
        <v>0</v>
      </c>
      <c r="E184" s="3"/>
    </row>
    <row r="185" spans="1:5" ht="12.75">
      <c r="A185" s="3" t="s">
        <v>85</v>
      </c>
      <c r="B185" s="3" t="s">
        <v>78</v>
      </c>
      <c r="C185" s="2" t="s">
        <v>15</v>
      </c>
      <c r="D185" s="7">
        <v>0</v>
      </c>
      <c r="E185" s="3"/>
    </row>
    <row r="186" spans="1:5" ht="12.75">
      <c r="A186" s="3" t="s">
        <v>87</v>
      </c>
      <c r="B186" s="3" t="s">
        <v>80</v>
      </c>
      <c r="C186" s="2" t="s">
        <v>15</v>
      </c>
      <c r="D186" s="7">
        <v>0</v>
      </c>
      <c r="E186" s="3"/>
    </row>
    <row r="187" spans="1:5" ht="12.75">
      <c r="A187" s="3" t="s">
        <v>90</v>
      </c>
      <c r="B187" s="3" t="s">
        <v>82</v>
      </c>
      <c r="C187" s="2" t="s">
        <v>15</v>
      </c>
      <c r="D187" s="7">
        <v>0</v>
      </c>
      <c r="E187" s="3"/>
    </row>
    <row r="188" spans="1:5" ht="12.75" customHeight="1">
      <c r="A188" s="3" t="s">
        <v>91</v>
      </c>
      <c r="B188" s="3" t="s">
        <v>84</v>
      </c>
      <c r="C188" s="2" t="s">
        <v>15</v>
      </c>
      <c r="D188" s="7">
        <v>0</v>
      </c>
      <c r="E188" s="3"/>
    </row>
    <row r="189" spans="1:5" ht="12.75">
      <c r="A189" s="3" t="s">
        <v>92</v>
      </c>
      <c r="B189" s="3" t="s">
        <v>86</v>
      </c>
      <c r="C189" s="2" t="s">
        <v>15</v>
      </c>
      <c r="D189" s="7">
        <v>0</v>
      </c>
      <c r="E189" s="3"/>
    </row>
    <row r="190" spans="1:5" ht="12.75">
      <c r="A190" s="3" t="s">
        <v>94</v>
      </c>
      <c r="B190" s="3" t="s">
        <v>88</v>
      </c>
      <c r="C190" s="2" t="s">
        <v>15</v>
      </c>
      <c r="D190" s="7">
        <v>0</v>
      </c>
      <c r="E190" s="3"/>
    </row>
    <row r="191" spans="1:5" ht="12.75">
      <c r="A191" s="33" t="s">
        <v>89</v>
      </c>
      <c r="B191" s="38"/>
      <c r="C191" s="38"/>
      <c r="D191" s="38"/>
      <c r="E191" s="34"/>
    </row>
    <row r="192" spans="1:5" ht="12.75">
      <c r="A192" s="3" t="s">
        <v>96</v>
      </c>
      <c r="B192" s="3" t="s">
        <v>57</v>
      </c>
      <c r="C192" s="2" t="s">
        <v>58</v>
      </c>
      <c r="D192" s="7">
        <v>0</v>
      </c>
      <c r="E192" s="3"/>
    </row>
    <row r="193" spans="1:5" ht="12.75" customHeight="1">
      <c r="A193" s="3" t="s">
        <v>98</v>
      </c>
      <c r="B193" s="3" t="s">
        <v>59</v>
      </c>
      <c r="C193" s="2" t="s">
        <v>58</v>
      </c>
      <c r="D193" s="7">
        <v>0</v>
      </c>
      <c r="E193" s="3"/>
    </row>
    <row r="194" spans="1:5" ht="12.75">
      <c r="A194" s="3" t="s">
        <v>100</v>
      </c>
      <c r="B194" s="3" t="s">
        <v>60</v>
      </c>
      <c r="C194" s="2" t="s">
        <v>93</v>
      </c>
      <c r="D194" s="7">
        <v>0</v>
      </c>
      <c r="E194" s="3"/>
    </row>
    <row r="195" spans="1:5" ht="12.75">
      <c r="A195" s="3" t="s">
        <v>238</v>
      </c>
      <c r="B195" s="3" t="s">
        <v>61</v>
      </c>
      <c r="C195" s="2" t="s">
        <v>15</v>
      </c>
      <c r="D195" s="7">
        <v>0</v>
      </c>
      <c r="E195" s="3"/>
    </row>
    <row r="196" spans="1:5" ht="12.75">
      <c r="A196" s="33" t="s">
        <v>95</v>
      </c>
      <c r="B196" s="38"/>
      <c r="C196" s="38"/>
      <c r="D196" s="38"/>
      <c r="E196" s="34"/>
    </row>
    <row r="197" spans="1:5" ht="12.75">
      <c r="A197" s="3" t="s">
        <v>239</v>
      </c>
      <c r="B197" s="3" t="s">
        <v>97</v>
      </c>
      <c r="C197" s="2" t="s">
        <v>58</v>
      </c>
      <c r="D197" s="7">
        <v>0</v>
      </c>
      <c r="E197" s="3"/>
    </row>
    <row r="198" spans="1:5" ht="12.75">
      <c r="A198" s="3" t="s">
        <v>240</v>
      </c>
      <c r="B198" s="3" t="s">
        <v>99</v>
      </c>
      <c r="C198" s="2" t="s">
        <v>58</v>
      </c>
      <c r="D198" s="7">
        <v>0</v>
      </c>
      <c r="E198" s="11"/>
    </row>
    <row r="199" spans="1:5" ht="12.75">
      <c r="A199" s="3" t="s">
        <v>241</v>
      </c>
      <c r="B199" s="3" t="s">
        <v>101</v>
      </c>
      <c r="C199" s="2" t="s">
        <v>15</v>
      </c>
      <c r="D199" s="7">
        <v>0</v>
      </c>
      <c r="E199" s="11"/>
    </row>
    <row r="200" spans="1:5" ht="12.75">
      <c r="A200" s="3"/>
      <c r="B200" s="3"/>
      <c r="C200" s="2"/>
      <c r="D200" s="7"/>
      <c r="E200" s="11"/>
    </row>
  </sheetData>
  <sheetProtection/>
  <mergeCells count="8">
    <mergeCell ref="A168:B168"/>
    <mergeCell ref="A173:B173"/>
    <mergeCell ref="A180:E180"/>
    <mergeCell ref="A191:E191"/>
    <mergeCell ref="A196:E196"/>
    <mergeCell ref="A1:E1"/>
    <mergeCell ref="A7:E7"/>
    <mergeCell ref="A74:E7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4.5" customHeight="1">
      <c r="A1" s="39" t="s">
        <v>269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25867.88</v>
      </c>
      <c r="E11" s="3"/>
    </row>
    <row r="12" spans="1:7" ht="12.75">
      <c r="A12" s="3" t="s">
        <v>21</v>
      </c>
      <c r="B12" s="5" t="s">
        <v>22</v>
      </c>
      <c r="C12" s="2" t="s">
        <v>15</v>
      </c>
      <c r="D12" s="15">
        <v>17889.89</v>
      </c>
      <c r="E12" s="3"/>
      <c r="G12" s="27"/>
    </row>
    <row r="13" spans="1:5" ht="12.75">
      <c r="A13" s="3" t="s">
        <v>23</v>
      </c>
      <c r="B13" s="5" t="s">
        <v>24</v>
      </c>
      <c r="C13" s="2" t="s">
        <v>15</v>
      </c>
      <c r="D13" s="15">
        <v>11467.08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3336.48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5257.48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5257.48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5257.48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27435.97</v>
      </c>
      <c r="E24" s="3"/>
    </row>
    <row r="25" spans="1:5" ht="12.75" customHeight="1">
      <c r="A25" s="3"/>
      <c r="B25" s="25" t="s">
        <v>245</v>
      </c>
      <c r="C25" s="2"/>
      <c r="D25" s="16"/>
      <c r="E25" s="3"/>
    </row>
    <row r="26" spans="1:5" ht="15">
      <c r="A26" s="3" t="s">
        <v>47</v>
      </c>
      <c r="B26" s="23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794.4*2*0.39</f>
        <v>619.632</v>
      </c>
      <c r="E27" s="3"/>
      <c r="G27" s="27"/>
    </row>
    <row r="28" spans="1:5" ht="15">
      <c r="A28" s="3" t="s">
        <v>104</v>
      </c>
      <c r="B28" s="23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794.4*2*0.32</f>
        <v>508.416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794.4*2*0.2</f>
        <v>317.76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794.4*2*0.13</f>
        <v>206.544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794.4*2*0.4</f>
        <v>635.52</v>
      </c>
      <c r="E35" s="3"/>
    </row>
    <row r="36" spans="1:5" ht="15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794.4*2*0.4</f>
        <v>635.52</v>
      </c>
      <c r="E37" s="3"/>
    </row>
    <row r="38" spans="1:5" ht="15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794.4*2*D102</f>
        <v>317.76</v>
      </c>
      <c r="E39" s="3"/>
    </row>
    <row r="40" spans="1:5" ht="15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794.4*2*0.3</f>
        <v>476.64</v>
      </c>
      <c r="E41" s="3"/>
    </row>
    <row r="42" spans="1:5" ht="15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794.4*2*0.17</f>
        <v>270.096</v>
      </c>
      <c r="E43" s="3"/>
    </row>
    <row r="44" spans="1:5" ht="15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794.4*2*0.43</f>
        <v>683.184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794.4*2*0.46</f>
        <v>730.848</v>
      </c>
      <c r="E47" s="3"/>
    </row>
    <row r="48" spans="1:5" ht="30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794.4*2*0.44</f>
        <v>699.072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794.4*2*3.48</f>
        <v>5529.023999999999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794.4*2*2.28</f>
        <v>3622.4639999999995</v>
      </c>
      <c r="E55" s="3"/>
    </row>
    <row r="56" spans="1:5" ht="15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794.4*2*0.85</f>
        <v>1350.48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794.4*2*0.8</f>
        <v>1271.04</v>
      </c>
      <c r="E59" s="3"/>
    </row>
    <row r="60" spans="1:5" ht="30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794.4*2*0.18</f>
        <v>285.984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794.4*2*0.8</f>
        <v>1271.04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794.4*2*0.43</f>
        <v>683.184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794.4*2*0.7</f>
        <v>1112.1599999999999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794.4*2*1.05</f>
        <v>1668.24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794.4*2*2.1</f>
        <v>3336.48</v>
      </c>
      <c r="E73" s="10"/>
    </row>
    <row r="74" spans="1:5" ht="12.75" customHeight="1">
      <c r="A74" s="41" t="s">
        <v>149</v>
      </c>
      <c r="B74" s="42"/>
      <c r="C74" s="42"/>
      <c r="D74" s="42"/>
      <c r="E74" s="43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68:B168"/>
    <mergeCell ref="A175:E175"/>
    <mergeCell ref="A186:E186"/>
    <mergeCell ref="A191:E191"/>
    <mergeCell ref="A1:E1"/>
    <mergeCell ref="A7:E7"/>
    <mergeCell ref="A74:E74"/>
    <mergeCell ref="A163:B16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09">
      <selection activeCell="D128" sqref="D128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5.25" customHeight="1">
      <c r="A1" s="39" t="s">
        <v>244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>
        <v>0</v>
      </c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36647.29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v>17951.24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v>13787.51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4908.54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12867.01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12867.01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12867.01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23780.28</v>
      </c>
      <c r="E24" s="3"/>
    </row>
    <row r="25" spans="1:5" ht="38.25">
      <c r="A25" s="3"/>
      <c r="B25" s="25" t="s">
        <v>245</v>
      </c>
      <c r="C25" s="2"/>
      <c r="D25" s="16"/>
      <c r="E25" s="3"/>
    </row>
    <row r="26" spans="1:5" ht="15">
      <c r="A26" s="3" t="s">
        <v>47</v>
      </c>
      <c r="B26" s="23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1168.7*2*0.39</f>
        <v>911.586</v>
      </c>
      <c r="E27" s="3"/>
    </row>
    <row r="28" spans="1:5" ht="15">
      <c r="A28" s="3" t="s">
        <v>104</v>
      </c>
      <c r="B28" s="23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1168.7*2*0.32</f>
        <v>747.9680000000001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1168.7*2*0.2</f>
        <v>467.48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1168.7*2*0.13</f>
        <v>303.862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1168.7*2*0.4</f>
        <v>934.96</v>
      </c>
      <c r="E35" s="3"/>
    </row>
    <row r="36" spans="1:5" ht="26.25" customHeight="1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1168.7*2*0.4</f>
        <v>934.96</v>
      </c>
      <c r="E37" s="3"/>
    </row>
    <row r="38" spans="1:5" ht="26.25" customHeight="1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1168.7*2*D102</f>
        <v>467.48</v>
      </c>
      <c r="E39" s="3"/>
    </row>
    <row r="40" spans="1:5" ht="26.25" customHeight="1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1168.7*2*0.3</f>
        <v>701.22</v>
      </c>
      <c r="E41" s="3"/>
    </row>
    <row r="42" spans="1:5" ht="26.25" customHeight="1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1168.7*2*0.17</f>
        <v>397.35800000000006</v>
      </c>
      <c r="E43" s="3"/>
    </row>
    <row r="44" spans="1:5" ht="24.75" customHeight="1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1168.7*2*0.43</f>
        <v>1005.082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1168.7*2*0.46</f>
        <v>1075.2040000000002</v>
      </c>
      <c r="E47" s="3"/>
    </row>
    <row r="48" spans="1:5" ht="39" customHeight="1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1168.7*2*0.44</f>
        <v>1028.4560000000001</v>
      </c>
      <c r="E49" s="3"/>
    </row>
    <row r="50" spans="1:5" ht="33" customHeight="1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1168.7*2*3.48</f>
        <v>8134.152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1168.7*2*2.28</f>
        <v>5329.272</v>
      </c>
      <c r="E55" s="3"/>
    </row>
    <row r="56" spans="1:5" ht="22.5" customHeight="1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1168.7*2*0.85</f>
        <v>1986.79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1168.7*2*0.8</f>
        <v>1869.92</v>
      </c>
      <c r="E59" s="3"/>
    </row>
    <row r="60" spans="1:5" ht="24.75" customHeight="1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1168.7*2*0.18</f>
        <v>420.732</v>
      </c>
      <c r="E61" s="3"/>
    </row>
    <row r="62" spans="1:5" ht="31.5" customHeight="1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21" customHeight="1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1168.7*2*0.8</f>
        <v>1869.92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1168.7*2*0.43</f>
        <v>1005.082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1168.7*2*0.7</f>
        <v>1636.18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1168.7*2*1.05</f>
        <v>2454.27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21" customHeight="1">
      <c r="A73" s="3" t="s">
        <v>243</v>
      </c>
      <c r="B73" s="14" t="s">
        <v>49</v>
      </c>
      <c r="C73" s="2" t="s">
        <v>15</v>
      </c>
      <c r="D73" s="3">
        <f>1168.7*2*2.1</f>
        <v>4908.54</v>
      </c>
      <c r="E73" s="10"/>
    </row>
    <row r="74" spans="1:5" ht="30" customHeight="1">
      <c r="A74" s="41" t="s">
        <v>149</v>
      </c>
      <c r="B74" s="42"/>
      <c r="C74" s="42"/>
      <c r="D74" s="42"/>
      <c r="E74" s="43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75:E175"/>
    <mergeCell ref="A186:E186"/>
    <mergeCell ref="A191:E191"/>
    <mergeCell ref="A1:E1"/>
    <mergeCell ref="A7:E7"/>
    <mergeCell ref="A74:E74"/>
    <mergeCell ref="A163:B163"/>
    <mergeCell ref="A168:B1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20">
      <selection activeCell="D27" sqref="D27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6" customHeight="1">
      <c r="A1" s="39" t="s">
        <v>268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7" ht="12.75">
      <c r="A11" s="3" t="s">
        <v>20</v>
      </c>
      <c r="B11" s="3" t="s">
        <v>102</v>
      </c>
      <c r="C11" s="2" t="s">
        <v>15</v>
      </c>
      <c r="D11" s="15">
        <v>32359.64</v>
      </c>
      <c r="E11" s="3"/>
      <c r="G11" s="27"/>
    </row>
    <row r="12" spans="1:5" ht="12.75">
      <c r="A12" s="3" t="s">
        <v>21</v>
      </c>
      <c r="B12" s="5" t="s">
        <v>22</v>
      </c>
      <c r="C12" s="2" t="s">
        <v>15</v>
      </c>
      <c r="D12" s="15">
        <v>20374.25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v>7782.45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4202.94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2419.23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2419.23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2419.23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0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29940.41</v>
      </c>
      <c r="E24" s="3"/>
    </row>
    <row r="25" spans="1:5" ht="38.25">
      <c r="A25" s="3"/>
      <c r="B25" s="25" t="s">
        <v>245</v>
      </c>
      <c r="C25" s="2"/>
      <c r="D25" s="16"/>
      <c r="E25" s="3"/>
    </row>
    <row r="26" spans="1:5" ht="15">
      <c r="A26" s="3" t="s">
        <v>47</v>
      </c>
      <c r="B26" s="23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1000.7*2*0.39</f>
        <v>780.546</v>
      </c>
      <c r="E27" s="3"/>
      <c r="G27" s="27"/>
    </row>
    <row r="28" spans="1:5" ht="15">
      <c r="A28" s="3" t="s">
        <v>104</v>
      </c>
      <c r="B28" s="23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1000.7*2*0.32</f>
        <v>640.4480000000001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1000.7*2*0.2</f>
        <v>400.28000000000003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1000.7*2*0.13</f>
        <v>260.182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1000.7*2*0.4</f>
        <v>800.5600000000001</v>
      </c>
      <c r="E35" s="3"/>
    </row>
    <row r="36" spans="1:5" ht="15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1000.7*2*0.4</f>
        <v>800.5600000000001</v>
      </c>
      <c r="E37" s="3"/>
    </row>
    <row r="38" spans="1:5" ht="15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1000.7*2*D102</f>
        <v>400.28000000000003</v>
      </c>
      <c r="E39" s="3"/>
    </row>
    <row r="40" spans="1:5" ht="15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1000.7*2*0.3</f>
        <v>600.42</v>
      </c>
      <c r="E41" s="3"/>
    </row>
    <row r="42" spans="1:5" ht="15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1000.7*2*0.17</f>
        <v>340.23800000000006</v>
      </c>
      <c r="E43" s="3"/>
    </row>
    <row r="44" spans="1:5" ht="15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1000.7*2*0.43</f>
        <v>860.602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1000.7*2*0.46</f>
        <v>920.6440000000001</v>
      </c>
      <c r="E47" s="3"/>
    </row>
    <row r="48" spans="1:5" ht="30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1000.7*2*0.44</f>
        <v>880.6160000000001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1000.7*2*3.48</f>
        <v>6964.872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1000.7*2*2.28</f>
        <v>4563.192</v>
      </c>
      <c r="E55" s="3"/>
    </row>
    <row r="56" spans="1:5" ht="15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1000.7*2*0.85</f>
        <v>1701.19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1000.7*2*0.8</f>
        <v>1601.1200000000001</v>
      </c>
      <c r="E59" s="3"/>
    </row>
    <row r="60" spans="1:5" ht="30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1000.7*2*0.18</f>
        <v>360.252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1000.7*2*0.8</f>
        <v>1601.1200000000001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1000.7*2*0.43</f>
        <v>860.602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1000.7*2*0.7</f>
        <v>1400.98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1000.7*2*1.05</f>
        <v>2101.4700000000003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1000.7*2*2.1</f>
        <v>4202.9400000000005</v>
      </c>
      <c r="E73" s="10"/>
    </row>
    <row r="74" spans="1:5" ht="12.75" customHeight="1">
      <c r="A74" s="41" t="s">
        <v>149</v>
      </c>
      <c r="B74" s="42"/>
      <c r="C74" s="42"/>
      <c r="D74" s="42"/>
      <c r="E74" s="43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 customHeight="1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 customHeight="1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 customHeight="1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 customHeight="1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 customHeight="1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B62" sqref="B62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8.5" customHeight="1">
      <c r="A1" s="39" t="s">
        <v>278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16526.5</v>
      </c>
      <c r="E11" s="3"/>
    </row>
    <row r="12" spans="1:7" ht="12.75">
      <c r="A12" s="3" t="s">
        <v>21</v>
      </c>
      <c r="B12" s="5" t="s">
        <v>22</v>
      </c>
      <c r="C12" s="2" t="s">
        <v>15</v>
      </c>
      <c r="D12" s="15">
        <v>7040.22</v>
      </c>
      <c r="E12" s="3"/>
      <c r="G12" s="27"/>
    </row>
    <row r="13" spans="1:5" ht="12.75">
      <c r="A13" s="3" t="s">
        <v>23</v>
      </c>
      <c r="B13" s="5" t="s">
        <v>24</v>
      </c>
      <c r="C13" s="2" t="s">
        <v>15</v>
      </c>
      <c r="D13" s="15">
        <v>8081.98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1404.3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2845.82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2845.82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2845.82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13680.68</v>
      </c>
      <c r="E24" s="3"/>
    </row>
    <row r="25" spans="1:5" ht="12.75" customHeight="1">
      <c r="A25" s="3"/>
      <c r="B25" s="25" t="s">
        <v>245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468.1*2*0.39</f>
        <v>365.11800000000005</v>
      </c>
      <c r="E27" s="3"/>
      <c r="G27" s="27"/>
    </row>
    <row r="28" spans="1:5" ht="14.25">
      <c r="A28" s="3" t="s">
        <v>104</v>
      </c>
      <c r="B28" s="18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468.1*2*0.22</f>
        <v>205.964</v>
      </c>
      <c r="E29" s="3"/>
    </row>
    <row r="30" spans="1:5" ht="14.25">
      <c r="A30" s="3" t="s">
        <v>106</v>
      </c>
      <c r="B30" s="18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468.1*2*0.2</f>
        <v>187.24</v>
      </c>
      <c r="E31" s="3"/>
    </row>
    <row r="32" spans="1:5" ht="14.25">
      <c r="A32" s="3" t="s">
        <v>108</v>
      </c>
      <c r="B32" s="18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468.1*2*0.13</f>
        <v>121.706</v>
      </c>
      <c r="E33" s="3"/>
    </row>
    <row r="34" spans="1:5" ht="14.25">
      <c r="A34" s="3" t="s">
        <v>110</v>
      </c>
      <c r="B34" s="18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468.1*2*0.4</f>
        <v>374.48</v>
      </c>
      <c r="E35" s="3"/>
    </row>
    <row r="36" spans="1:5" ht="14.25">
      <c r="A36" s="3" t="s">
        <v>112</v>
      </c>
      <c r="B36" s="18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468.1*2*0.4</f>
        <v>374.48</v>
      </c>
      <c r="E37" s="3"/>
    </row>
    <row r="38" spans="1:5" ht="14.25">
      <c r="A38" s="3" t="s">
        <v>114</v>
      </c>
      <c r="B38" s="18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468.1*2*0.2</f>
        <v>187.24</v>
      </c>
      <c r="E39" s="3"/>
    </row>
    <row r="40" spans="1:5" ht="14.25">
      <c r="A40" s="8" t="s">
        <v>117</v>
      </c>
      <c r="B40" s="18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7">
        <f>468.1*2*0.23</f>
        <v>215.32600000000002</v>
      </c>
      <c r="E41" s="3"/>
    </row>
    <row r="42" spans="1:5" ht="14.25">
      <c r="A42" s="8" t="s">
        <v>118</v>
      </c>
      <c r="B42" s="18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468.1*2*0.13</f>
        <v>121.706</v>
      </c>
      <c r="E43" s="3"/>
    </row>
    <row r="44" spans="1:5" ht="14.25">
      <c r="A44" s="8" t="s">
        <v>120</v>
      </c>
      <c r="B44" s="18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468.1*2*0.31</f>
        <v>290.22200000000004</v>
      </c>
      <c r="E45" s="3"/>
    </row>
    <row r="46" spans="1:5" ht="28.5">
      <c r="A46" s="8" t="s">
        <v>122</v>
      </c>
      <c r="B46" s="19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468.1*2*0.46</f>
        <v>430.65200000000004</v>
      </c>
      <c r="E47" s="3"/>
    </row>
    <row r="48" spans="1:5" ht="28.5">
      <c r="A48" s="8" t="s">
        <v>124</v>
      </c>
      <c r="B48" s="19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468.1*2*0.44</f>
        <v>411.928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468.1*2*2.7</f>
        <v>2527.7400000000002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7">
        <f>468.1*2*0.83</f>
        <v>777.046</v>
      </c>
      <c r="E57" s="3"/>
    </row>
    <row r="58" spans="1:5" ht="42.75">
      <c r="A58" s="8" t="s">
        <v>134</v>
      </c>
      <c r="B58" s="19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468.1*2*0.3</f>
        <v>280.86</v>
      </c>
      <c r="E59" s="3"/>
    </row>
    <row r="60" spans="1:5" ht="28.5">
      <c r="A60" s="8" t="s">
        <v>136</v>
      </c>
      <c r="B60" s="19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468.1*2*0.18</f>
        <v>168.516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468.1*2*0.75</f>
        <v>702.1500000000001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468.1*2*0.43</f>
        <v>402.56600000000003</v>
      </c>
      <c r="E67" s="3"/>
    </row>
    <row r="68" spans="1:5" ht="14.25">
      <c r="A68" s="8" t="s">
        <v>145</v>
      </c>
      <c r="B68" s="18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468.1*2*0.7</f>
        <v>655.34</v>
      </c>
      <c r="E69" s="3"/>
    </row>
    <row r="70" spans="1:5" ht="12.75">
      <c r="A70" s="8" t="s">
        <v>147</v>
      </c>
      <c r="B70" s="17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468.1*2*1.05</f>
        <v>983.0100000000001</v>
      </c>
      <c r="E71" s="3"/>
    </row>
    <row r="72" spans="1:5" ht="12.75">
      <c r="A72" s="3" t="s">
        <v>148</v>
      </c>
      <c r="B72" s="24" t="s">
        <v>274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7">
        <f>468.1*8.59</f>
        <v>4020.9790000000003</v>
      </c>
      <c r="E73" s="10"/>
    </row>
    <row r="74" spans="1:5" ht="12.75" customHeight="1">
      <c r="A74" s="3" t="s">
        <v>242</v>
      </c>
      <c r="B74" s="18" t="s">
        <v>267</v>
      </c>
      <c r="C74" s="2" t="s">
        <v>7</v>
      </c>
      <c r="D74" s="3"/>
      <c r="E74" s="10"/>
    </row>
    <row r="75" spans="1:5" ht="12.75">
      <c r="A75" s="3" t="s">
        <v>243</v>
      </c>
      <c r="B75" s="14" t="s">
        <v>49</v>
      </c>
      <c r="C75" s="2" t="s">
        <v>15</v>
      </c>
      <c r="D75" s="3">
        <f>468.1*2*1.5</f>
        <v>1404.3000000000002</v>
      </c>
      <c r="E75" s="10"/>
    </row>
    <row r="76" spans="1:5" ht="12.75">
      <c r="A76" s="33" t="s">
        <v>149</v>
      </c>
      <c r="B76" s="38"/>
      <c r="C76" s="38"/>
      <c r="D76" s="38"/>
      <c r="E76" s="34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280</v>
      </c>
      <c r="E78" s="3"/>
    </row>
    <row r="79" spans="1:5" ht="12.75">
      <c r="A79" s="3" t="s">
        <v>53</v>
      </c>
      <c r="B79" s="3" t="s">
        <v>2</v>
      </c>
      <c r="C79" s="2" t="s">
        <v>151</v>
      </c>
      <c r="D79" s="12" t="s">
        <v>151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154</v>
      </c>
      <c r="B81" s="18" t="s">
        <v>246</v>
      </c>
      <c r="C81" s="2" t="s">
        <v>7</v>
      </c>
      <c r="D81" s="2" t="s">
        <v>7</v>
      </c>
      <c r="E81" s="3"/>
    </row>
    <row r="82" spans="1:5" ht="12.75">
      <c r="A82" s="3" t="s">
        <v>155</v>
      </c>
      <c r="B82" s="3" t="s">
        <v>52</v>
      </c>
      <c r="C82" s="2" t="s">
        <v>7</v>
      </c>
      <c r="D82" s="12" t="s">
        <v>280</v>
      </c>
      <c r="E82" s="3"/>
    </row>
    <row r="83" spans="1:5" ht="12.75">
      <c r="A83" s="3" t="s">
        <v>156</v>
      </c>
      <c r="B83" s="3" t="s">
        <v>2</v>
      </c>
      <c r="C83" s="2" t="s">
        <v>151</v>
      </c>
      <c r="D83" s="12" t="s">
        <v>151</v>
      </c>
      <c r="E83" s="3"/>
    </row>
    <row r="84" spans="1:5" ht="12.75">
      <c r="A84" s="3" t="s">
        <v>157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158</v>
      </c>
      <c r="B85" s="18" t="s">
        <v>247</v>
      </c>
      <c r="C85" s="2" t="s">
        <v>7</v>
      </c>
      <c r="D85" s="2" t="s">
        <v>7</v>
      </c>
      <c r="E85" s="3"/>
    </row>
    <row r="86" spans="1:5" ht="12.75">
      <c r="A86" s="3" t="s">
        <v>159</v>
      </c>
      <c r="B86" s="3" t="s">
        <v>52</v>
      </c>
      <c r="C86" s="2" t="s">
        <v>7</v>
      </c>
      <c r="D86" s="12" t="s">
        <v>280</v>
      </c>
      <c r="E86" s="3"/>
    </row>
    <row r="87" spans="1:5" ht="12.75">
      <c r="A87" s="3" t="s">
        <v>160</v>
      </c>
      <c r="B87" s="3" t="s">
        <v>2</v>
      </c>
      <c r="C87" s="2" t="s">
        <v>151</v>
      </c>
      <c r="D87" s="12" t="s">
        <v>151</v>
      </c>
      <c r="E87" s="3"/>
    </row>
    <row r="88" spans="1:5" ht="12.75">
      <c r="A88" s="3" t="s">
        <v>161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162</v>
      </c>
      <c r="B89" s="18" t="s">
        <v>248</v>
      </c>
      <c r="C89" s="2" t="s">
        <v>7</v>
      </c>
      <c r="D89" s="2" t="s">
        <v>7</v>
      </c>
      <c r="E89" s="3"/>
    </row>
    <row r="90" spans="1:5" ht="12.75">
      <c r="A90" s="3" t="s">
        <v>163</v>
      </c>
      <c r="B90" s="3" t="s">
        <v>52</v>
      </c>
      <c r="C90" s="2" t="s">
        <v>7</v>
      </c>
      <c r="D90" s="12" t="s">
        <v>280</v>
      </c>
      <c r="E90" s="3"/>
    </row>
    <row r="91" spans="1:5" ht="12.75">
      <c r="A91" s="3" t="s">
        <v>164</v>
      </c>
      <c r="B91" s="3" t="s">
        <v>2</v>
      </c>
      <c r="C91" s="2" t="s">
        <v>151</v>
      </c>
      <c r="D91" s="12" t="s">
        <v>151</v>
      </c>
      <c r="E91" s="3"/>
    </row>
    <row r="92" spans="1:5" ht="12.75">
      <c r="A92" s="3" t="s">
        <v>165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166</v>
      </c>
      <c r="B93" s="18" t="s">
        <v>249</v>
      </c>
      <c r="C93" s="2" t="s">
        <v>7</v>
      </c>
      <c r="D93" s="2" t="s">
        <v>7</v>
      </c>
      <c r="E93" s="3"/>
    </row>
    <row r="94" spans="1:5" ht="12.75">
      <c r="A94" s="3" t="s">
        <v>167</v>
      </c>
      <c r="B94" s="3" t="s">
        <v>52</v>
      </c>
      <c r="C94" s="2" t="s">
        <v>7</v>
      </c>
      <c r="D94" s="12" t="s">
        <v>280</v>
      </c>
      <c r="E94" s="3"/>
    </row>
    <row r="95" spans="1:5" ht="12.75">
      <c r="A95" s="3" t="s">
        <v>170</v>
      </c>
      <c r="B95" s="3" t="s">
        <v>2</v>
      </c>
      <c r="C95" s="2" t="s">
        <v>151</v>
      </c>
      <c r="D95" s="12" t="s">
        <v>151</v>
      </c>
      <c r="E95" s="3"/>
    </row>
    <row r="96" spans="1:5" ht="12.75">
      <c r="A96" s="3" t="s">
        <v>171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172</v>
      </c>
      <c r="B97" s="18" t="s">
        <v>250</v>
      </c>
      <c r="C97" s="2" t="s">
        <v>7</v>
      </c>
      <c r="D97" s="2" t="s">
        <v>7</v>
      </c>
      <c r="E97" s="3"/>
    </row>
    <row r="98" spans="1:5" ht="12.75">
      <c r="A98" s="3" t="s">
        <v>173</v>
      </c>
      <c r="B98" s="3" t="s">
        <v>52</v>
      </c>
      <c r="C98" s="2" t="s">
        <v>7</v>
      </c>
      <c r="D98" s="12" t="s">
        <v>280</v>
      </c>
      <c r="E98" s="3"/>
    </row>
    <row r="99" spans="1:5" ht="12.75">
      <c r="A99" s="3" t="s">
        <v>168</v>
      </c>
      <c r="B99" s="3" t="s">
        <v>2</v>
      </c>
      <c r="C99" s="2" t="s">
        <v>151</v>
      </c>
      <c r="D99" s="12" t="s">
        <v>151</v>
      </c>
      <c r="E99" s="3"/>
    </row>
    <row r="100" spans="1:5" ht="12.75">
      <c r="A100" s="3" t="s">
        <v>169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175</v>
      </c>
      <c r="B101" s="18" t="s">
        <v>251</v>
      </c>
      <c r="C101" s="2" t="s">
        <v>7</v>
      </c>
      <c r="D101" s="2" t="s">
        <v>7</v>
      </c>
      <c r="E101" s="3"/>
    </row>
    <row r="102" spans="1:5" ht="12.75">
      <c r="A102" s="3" t="s">
        <v>176</v>
      </c>
      <c r="B102" s="3" t="s">
        <v>52</v>
      </c>
      <c r="C102" s="2" t="s">
        <v>7</v>
      </c>
      <c r="D102" s="12" t="s">
        <v>280</v>
      </c>
      <c r="E102" s="3"/>
    </row>
    <row r="103" spans="1:5" ht="12.75">
      <c r="A103" s="3" t="s">
        <v>177</v>
      </c>
      <c r="B103" s="3" t="s">
        <v>2</v>
      </c>
      <c r="C103" s="2" t="s">
        <v>151</v>
      </c>
      <c r="D103" s="12" t="s">
        <v>151</v>
      </c>
      <c r="E103" s="3"/>
    </row>
    <row r="104" spans="1:5" ht="12.75">
      <c r="A104" s="3" t="s">
        <v>174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178</v>
      </c>
      <c r="B105" s="18" t="s">
        <v>252</v>
      </c>
      <c r="C105" s="2" t="s">
        <v>7</v>
      </c>
      <c r="D105" s="2" t="s">
        <v>7</v>
      </c>
      <c r="E105" s="3"/>
    </row>
    <row r="106" spans="1:5" ht="12.75">
      <c r="A106" s="3" t="s">
        <v>179</v>
      </c>
      <c r="B106" s="3" t="s">
        <v>52</v>
      </c>
      <c r="C106" s="2" t="s">
        <v>7</v>
      </c>
      <c r="D106" s="12" t="s">
        <v>280</v>
      </c>
      <c r="E106" s="3"/>
    </row>
    <row r="107" spans="1:5" ht="12.75">
      <c r="A107" s="3" t="s">
        <v>180</v>
      </c>
      <c r="B107" s="3" t="s">
        <v>2</v>
      </c>
      <c r="C107" s="2" t="s">
        <v>151</v>
      </c>
      <c r="D107" s="12" t="s">
        <v>151</v>
      </c>
      <c r="E107" s="3"/>
    </row>
    <row r="108" spans="1:5" ht="12.75">
      <c r="A108" s="3" t="s">
        <v>181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182</v>
      </c>
      <c r="B109" s="18" t="s">
        <v>253</v>
      </c>
      <c r="C109" s="2" t="s">
        <v>7</v>
      </c>
      <c r="D109" s="2" t="s">
        <v>7</v>
      </c>
      <c r="E109" s="3"/>
    </row>
    <row r="110" spans="1:5" ht="12.75">
      <c r="A110" s="3" t="s">
        <v>183</v>
      </c>
      <c r="B110" s="3" t="s">
        <v>52</v>
      </c>
      <c r="C110" s="2" t="s">
        <v>7</v>
      </c>
      <c r="D110" s="12" t="s">
        <v>280</v>
      </c>
      <c r="E110" s="3"/>
    </row>
    <row r="111" spans="1:5" ht="12.75">
      <c r="A111" s="3" t="s">
        <v>184</v>
      </c>
      <c r="B111" s="3" t="s">
        <v>2</v>
      </c>
      <c r="C111" s="2" t="s">
        <v>151</v>
      </c>
      <c r="D111" s="12" t="s">
        <v>151</v>
      </c>
      <c r="E111" s="3"/>
    </row>
    <row r="112" spans="1:5" ht="12.75">
      <c r="A112" s="3" t="s">
        <v>185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186</v>
      </c>
      <c r="B113" s="18" t="s">
        <v>254</v>
      </c>
      <c r="C113" s="2" t="s">
        <v>7</v>
      </c>
      <c r="D113" s="2" t="s">
        <v>7</v>
      </c>
      <c r="E113" s="3"/>
    </row>
    <row r="114" spans="1:5" ht="12.75">
      <c r="A114" s="3" t="s">
        <v>187</v>
      </c>
      <c r="B114" s="3" t="s">
        <v>52</v>
      </c>
      <c r="C114" s="2" t="s">
        <v>7</v>
      </c>
      <c r="D114" s="12" t="s">
        <v>280</v>
      </c>
      <c r="E114" s="3"/>
    </row>
    <row r="115" spans="1:5" ht="12.75">
      <c r="A115" s="3" t="s">
        <v>188</v>
      </c>
      <c r="B115" s="3" t="s">
        <v>2</v>
      </c>
      <c r="C115" s="2" t="s">
        <v>151</v>
      </c>
      <c r="D115" s="12" t="s">
        <v>151</v>
      </c>
      <c r="E115" s="3"/>
    </row>
    <row r="116" spans="1:5" ht="12.75">
      <c r="A116" s="3" t="s">
        <v>189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190</v>
      </c>
      <c r="B117" s="19" t="s">
        <v>255</v>
      </c>
      <c r="C117" s="2" t="s">
        <v>7</v>
      </c>
      <c r="D117" s="2" t="s">
        <v>7</v>
      </c>
      <c r="E117" s="3"/>
    </row>
    <row r="118" spans="1:5" ht="12.75">
      <c r="A118" s="3" t="s">
        <v>191</v>
      </c>
      <c r="B118" s="3" t="s">
        <v>52</v>
      </c>
      <c r="C118" s="2" t="s">
        <v>7</v>
      </c>
      <c r="D118" s="12" t="s">
        <v>280</v>
      </c>
      <c r="E118" s="3"/>
    </row>
    <row r="119" spans="1:5" ht="12.75">
      <c r="A119" s="3" t="s">
        <v>192</v>
      </c>
      <c r="B119" s="3" t="s">
        <v>2</v>
      </c>
      <c r="C119" s="2" t="s">
        <v>151</v>
      </c>
      <c r="D119" s="12" t="s">
        <v>151</v>
      </c>
      <c r="E119" s="3"/>
    </row>
    <row r="120" spans="1:5" ht="12.75">
      <c r="A120" s="3" t="s">
        <v>193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194</v>
      </c>
      <c r="B121" s="19" t="s">
        <v>256</v>
      </c>
      <c r="C121" s="2" t="s">
        <v>7</v>
      </c>
      <c r="D121" s="2" t="s">
        <v>7</v>
      </c>
      <c r="E121" s="3"/>
    </row>
    <row r="122" spans="1:5" ht="12.75">
      <c r="A122" s="3" t="s">
        <v>195</v>
      </c>
      <c r="B122" s="3" t="s">
        <v>52</v>
      </c>
      <c r="C122" s="2" t="s">
        <v>7</v>
      </c>
      <c r="D122" s="12" t="s">
        <v>280</v>
      </c>
      <c r="E122" s="3"/>
    </row>
    <row r="123" spans="1:5" ht="12.75">
      <c r="A123" s="3" t="s">
        <v>196</v>
      </c>
      <c r="B123" s="3" t="s">
        <v>2</v>
      </c>
      <c r="C123" s="2" t="s">
        <v>151</v>
      </c>
      <c r="D123" s="12" t="s">
        <v>151</v>
      </c>
      <c r="E123" s="3"/>
    </row>
    <row r="124" spans="1:5" ht="12.75">
      <c r="A124" s="3" t="s">
        <v>197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198</v>
      </c>
      <c r="B125" s="19" t="s">
        <v>257</v>
      </c>
      <c r="C125" s="2" t="s">
        <v>7</v>
      </c>
      <c r="D125" s="2" t="s">
        <v>7</v>
      </c>
      <c r="E125" s="3"/>
    </row>
    <row r="126" spans="1:5" ht="12.75">
      <c r="A126" s="3" t="s">
        <v>199</v>
      </c>
      <c r="B126" s="3" t="s">
        <v>52</v>
      </c>
      <c r="C126" s="2" t="s">
        <v>7</v>
      </c>
      <c r="D126" s="12" t="s">
        <v>280</v>
      </c>
      <c r="E126" s="3"/>
    </row>
    <row r="127" spans="1:5" ht="12.75">
      <c r="A127" s="3" t="s">
        <v>200</v>
      </c>
      <c r="B127" s="3" t="s">
        <v>2</v>
      </c>
      <c r="C127" s="2" t="s">
        <v>151</v>
      </c>
      <c r="D127" s="12" t="s">
        <v>151</v>
      </c>
      <c r="E127" s="3"/>
    </row>
    <row r="128" spans="1:5" ht="12.75">
      <c r="A128" s="3" t="s">
        <v>201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202</v>
      </c>
      <c r="B129" s="18" t="s">
        <v>259</v>
      </c>
      <c r="C129" s="2" t="s">
        <v>7</v>
      </c>
      <c r="D129" s="2" t="s">
        <v>7</v>
      </c>
      <c r="E129" s="3"/>
    </row>
    <row r="130" spans="1:5" ht="12.75">
      <c r="A130" s="3" t="s">
        <v>203</v>
      </c>
      <c r="B130" s="3" t="s">
        <v>52</v>
      </c>
      <c r="C130" s="2" t="s">
        <v>7</v>
      </c>
      <c r="D130" s="12" t="s">
        <v>280</v>
      </c>
      <c r="E130" s="3"/>
    </row>
    <row r="131" spans="1:5" ht="12.75">
      <c r="A131" s="3" t="s">
        <v>204</v>
      </c>
      <c r="B131" s="3" t="s">
        <v>2</v>
      </c>
      <c r="C131" s="2" t="s">
        <v>151</v>
      </c>
      <c r="D131" s="12" t="s">
        <v>151</v>
      </c>
      <c r="E131" s="3"/>
    </row>
    <row r="132" spans="1:5" ht="12.75">
      <c r="A132" s="3" t="s">
        <v>205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206</v>
      </c>
      <c r="B133" s="18" t="s">
        <v>260</v>
      </c>
      <c r="C133" s="2" t="s">
        <v>7</v>
      </c>
      <c r="D133" s="13" t="s">
        <v>7</v>
      </c>
      <c r="E133" s="3"/>
    </row>
    <row r="134" spans="1:5" ht="25.5">
      <c r="A134" s="3" t="s">
        <v>207</v>
      </c>
      <c r="B134" s="3" t="s">
        <v>52</v>
      </c>
      <c r="C134" s="2" t="s">
        <v>7</v>
      </c>
      <c r="D134" s="12" t="s">
        <v>153</v>
      </c>
      <c r="E134" s="3"/>
    </row>
    <row r="135" spans="1:5" ht="12.75">
      <c r="A135" s="3" t="s">
        <v>208</v>
      </c>
      <c r="B135" s="3" t="s">
        <v>2</v>
      </c>
      <c r="C135" s="2" t="s">
        <v>151</v>
      </c>
      <c r="D135" s="12" t="s">
        <v>151</v>
      </c>
      <c r="E135" s="3"/>
    </row>
    <row r="136" spans="1:5" ht="12.75">
      <c r="A136" s="3" t="s">
        <v>209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210</v>
      </c>
      <c r="B137" s="19" t="s">
        <v>261</v>
      </c>
      <c r="C137" s="2" t="s">
        <v>7</v>
      </c>
      <c r="D137" s="2" t="s">
        <v>7</v>
      </c>
      <c r="E137" s="3"/>
    </row>
    <row r="138" spans="1:5" ht="25.5">
      <c r="A138" s="3" t="s">
        <v>211</v>
      </c>
      <c r="B138" s="3" t="s">
        <v>52</v>
      </c>
      <c r="C138" s="2" t="s">
        <v>7</v>
      </c>
      <c r="D138" s="12" t="s">
        <v>153</v>
      </c>
      <c r="E138" s="3"/>
    </row>
    <row r="139" spans="1:5" ht="12.75">
      <c r="A139" s="3" t="s">
        <v>212</v>
      </c>
      <c r="B139" s="3" t="s">
        <v>2</v>
      </c>
      <c r="C139" s="2" t="s">
        <v>151</v>
      </c>
      <c r="D139" s="12" t="s">
        <v>151</v>
      </c>
      <c r="E139" s="3"/>
    </row>
    <row r="140" spans="1:5" ht="12.75">
      <c r="A140" s="3" t="s">
        <v>213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214</v>
      </c>
      <c r="B141" s="19" t="s">
        <v>262</v>
      </c>
      <c r="C141" s="2" t="s">
        <v>7</v>
      </c>
      <c r="D141" s="13" t="s">
        <v>7</v>
      </c>
      <c r="E141" s="3"/>
    </row>
    <row r="142" spans="1:5" ht="25.5">
      <c r="A142" s="3" t="s">
        <v>215</v>
      </c>
      <c r="B142" s="3" t="s">
        <v>52</v>
      </c>
      <c r="C142" s="2" t="s">
        <v>7</v>
      </c>
      <c r="D142" s="12" t="s">
        <v>153</v>
      </c>
      <c r="E142" s="3"/>
    </row>
    <row r="143" spans="1:5" ht="12.75">
      <c r="A143" s="3" t="s">
        <v>216</v>
      </c>
      <c r="B143" s="3" t="s">
        <v>2</v>
      </c>
      <c r="C143" s="2" t="s">
        <v>151</v>
      </c>
      <c r="D143" s="12" t="s">
        <v>151</v>
      </c>
      <c r="E143" s="3"/>
    </row>
    <row r="144" spans="1:5" ht="12.75">
      <c r="A144" s="3" t="s">
        <v>217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218</v>
      </c>
      <c r="B145" s="19" t="s">
        <v>264</v>
      </c>
      <c r="C145" s="2" t="s">
        <v>7</v>
      </c>
      <c r="D145" s="13" t="s">
        <v>7</v>
      </c>
      <c r="E145" s="3"/>
    </row>
    <row r="146" spans="1:5" ht="25.5">
      <c r="A146" s="3" t="s">
        <v>219</v>
      </c>
      <c r="B146" s="3" t="s">
        <v>52</v>
      </c>
      <c r="C146" s="2" t="s">
        <v>7</v>
      </c>
      <c r="D146" s="12" t="s">
        <v>153</v>
      </c>
      <c r="E146" s="3"/>
    </row>
    <row r="147" spans="1:5" ht="12.75">
      <c r="A147" s="3" t="s">
        <v>220</v>
      </c>
      <c r="B147" s="3" t="s">
        <v>2</v>
      </c>
      <c r="C147" s="2" t="s">
        <v>151</v>
      </c>
      <c r="D147" s="12" t="s">
        <v>151</v>
      </c>
      <c r="E147" s="3"/>
    </row>
    <row r="148" spans="1:5" ht="12.75">
      <c r="A148" s="3" t="s">
        <v>221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222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223</v>
      </c>
      <c r="B150" s="3" t="s">
        <v>52</v>
      </c>
      <c r="C150" s="2" t="s">
        <v>7</v>
      </c>
      <c r="D150" s="12" t="s">
        <v>153</v>
      </c>
      <c r="E150" s="3"/>
    </row>
    <row r="151" spans="1:5" ht="12.75">
      <c r="A151" s="3" t="s">
        <v>224</v>
      </c>
      <c r="B151" s="3" t="s">
        <v>2</v>
      </c>
      <c r="C151" s="2" t="s">
        <v>151</v>
      </c>
      <c r="D151" s="12" t="s">
        <v>151</v>
      </c>
      <c r="E151" s="3"/>
    </row>
    <row r="152" spans="1:5" ht="12.75">
      <c r="A152" s="3" t="s">
        <v>225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226</v>
      </c>
      <c r="B153" s="18" t="s">
        <v>265</v>
      </c>
      <c r="C153" s="2" t="s">
        <v>7</v>
      </c>
      <c r="D153" s="13" t="s">
        <v>7</v>
      </c>
      <c r="E153" s="3"/>
    </row>
    <row r="154" spans="1:5" ht="25.5">
      <c r="A154" s="3" t="s">
        <v>227</v>
      </c>
      <c r="B154" s="3" t="s">
        <v>52</v>
      </c>
      <c r="C154" s="2" t="s">
        <v>7</v>
      </c>
      <c r="D154" s="12" t="s">
        <v>153</v>
      </c>
      <c r="E154" s="3"/>
    </row>
    <row r="155" spans="1:5" ht="12.75">
      <c r="A155" s="3" t="s">
        <v>228</v>
      </c>
      <c r="B155" s="3" t="s">
        <v>2</v>
      </c>
      <c r="C155" s="2" t="s">
        <v>151</v>
      </c>
      <c r="D155" s="12" t="s">
        <v>151</v>
      </c>
      <c r="E155" s="3"/>
    </row>
    <row r="156" spans="1:5" ht="12.75">
      <c r="A156" s="3" t="s">
        <v>229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230</v>
      </c>
      <c r="B157" s="17" t="s">
        <v>266</v>
      </c>
      <c r="C157" s="2" t="s">
        <v>7</v>
      </c>
      <c r="D157" s="13" t="s">
        <v>7</v>
      </c>
      <c r="E157" s="3"/>
    </row>
    <row r="158" spans="1:5" ht="25.5">
      <c r="A158" s="3" t="s">
        <v>231</v>
      </c>
      <c r="B158" s="3" t="s">
        <v>52</v>
      </c>
      <c r="C158" s="2" t="s">
        <v>7</v>
      </c>
      <c r="D158" s="12" t="s">
        <v>153</v>
      </c>
      <c r="E158" s="3"/>
    </row>
    <row r="159" spans="1:5" ht="12.75">
      <c r="A159" s="3" t="s">
        <v>232</v>
      </c>
      <c r="B159" s="3" t="s">
        <v>2</v>
      </c>
      <c r="C159" s="2" t="s">
        <v>151</v>
      </c>
      <c r="D159" s="12" t="s">
        <v>151</v>
      </c>
      <c r="E159" s="3"/>
    </row>
    <row r="160" spans="1:5" ht="12.75">
      <c r="A160" s="3" t="s">
        <v>233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4" t="s">
        <v>274</v>
      </c>
      <c r="C161" s="2" t="s">
        <v>275</v>
      </c>
      <c r="D161" s="28"/>
      <c r="E161" s="3"/>
    </row>
    <row r="162" spans="1:5" ht="25.5">
      <c r="A162" s="3"/>
      <c r="B162" s="3" t="s">
        <v>52</v>
      </c>
      <c r="C162" s="2"/>
      <c r="D162" s="12" t="s">
        <v>153</v>
      </c>
      <c r="E162" s="3"/>
    </row>
    <row r="163" spans="1:5" ht="12.75">
      <c r="A163" s="3"/>
      <c r="B163" s="3" t="s">
        <v>2</v>
      </c>
      <c r="C163" s="2" t="s">
        <v>151</v>
      </c>
      <c r="D163" s="12" t="s">
        <v>151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2.75">
      <c r="A165" s="3"/>
      <c r="B165" s="24" t="s">
        <v>274</v>
      </c>
      <c r="C165" s="2" t="s">
        <v>275</v>
      </c>
      <c r="D165" s="9"/>
      <c r="E165" s="3"/>
    </row>
    <row r="166" spans="1:5" ht="14.25">
      <c r="A166" s="3" t="s">
        <v>234</v>
      </c>
      <c r="B166" s="18" t="s">
        <v>267</v>
      </c>
      <c r="C166" s="2" t="s">
        <v>7</v>
      </c>
      <c r="D166" s="29" t="s">
        <v>7</v>
      </c>
      <c r="E166" s="3"/>
    </row>
    <row r="167" spans="1:5" ht="12.75" customHeight="1">
      <c r="A167" s="3" t="s">
        <v>235</v>
      </c>
      <c r="B167" s="3" t="s">
        <v>52</v>
      </c>
      <c r="C167" s="2" t="s">
        <v>7</v>
      </c>
      <c r="D167" s="12" t="s">
        <v>153</v>
      </c>
      <c r="E167" s="3"/>
    </row>
    <row r="168" spans="1:5" ht="12.75">
      <c r="A168" s="3" t="s">
        <v>236</v>
      </c>
      <c r="B168" s="3" t="s">
        <v>2</v>
      </c>
      <c r="C168" s="2" t="s">
        <v>151</v>
      </c>
      <c r="D168" s="12" t="s">
        <v>151</v>
      </c>
      <c r="E168" s="3"/>
    </row>
    <row r="169" spans="1:5" ht="12.75">
      <c r="A169" s="3" t="s">
        <v>237</v>
      </c>
      <c r="B169" s="3" t="s">
        <v>55</v>
      </c>
      <c r="C169" s="2" t="s">
        <v>15</v>
      </c>
      <c r="D169" s="9">
        <v>1.5</v>
      </c>
      <c r="E169" s="3"/>
    </row>
    <row r="170" spans="1:5" ht="12.75">
      <c r="A170" s="33" t="s">
        <v>56</v>
      </c>
      <c r="B170" s="34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 customHeight="1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33" t="s">
        <v>62</v>
      </c>
      <c r="B175" s="34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 customHeight="1">
      <c r="A179" s="3" t="s">
        <v>71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72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75</v>
      </c>
      <c r="B181" s="3" t="s">
        <v>46</v>
      </c>
      <c r="C181" s="2" t="s">
        <v>15</v>
      </c>
      <c r="D181" s="7">
        <v>0</v>
      </c>
      <c r="E181" s="3"/>
    </row>
    <row r="182" spans="1:5" ht="12.75">
      <c r="A182" s="35" t="s">
        <v>152</v>
      </c>
      <c r="B182" s="36"/>
      <c r="C182" s="36"/>
      <c r="D182" s="36"/>
      <c r="E182" s="37"/>
    </row>
    <row r="183" spans="1:5" ht="12.75">
      <c r="A183" s="3" t="s">
        <v>77</v>
      </c>
      <c r="B183" s="3" t="s">
        <v>70</v>
      </c>
      <c r="C183" s="2" t="s">
        <v>7</v>
      </c>
      <c r="D183" s="7">
        <v>0</v>
      </c>
      <c r="E183" s="3"/>
    </row>
    <row r="184" spans="1:5" ht="12.75">
      <c r="A184" s="3" t="s">
        <v>79</v>
      </c>
      <c r="B184" s="3" t="s">
        <v>2</v>
      </c>
      <c r="C184" s="2" t="s">
        <v>7</v>
      </c>
      <c r="D184" s="7">
        <v>0</v>
      </c>
      <c r="E184" s="3"/>
    </row>
    <row r="185" spans="1:5" ht="12.75">
      <c r="A185" s="3" t="s">
        <v>81</v>
      </c>
      <c r="B185" s="3" t="s">
        <v>73</v>
      </c>
      <c r="C185" s="2" t="s">
        <v>74</v>
      </c>
      <c r="D185" s="7">
        <v>0</v>
      </c>
      <c r="E185" s="3"/>
    </row>
    <row r="186" spans="1:5" ht="12.75">
      <c r="A186" s="3" t="s">
        <v>83</v>
      </c>
      <c r="B186" s="3" t="s">
        <v>76</v>
      </c>
      <c r="C186" s="2" t="s">
        <v>15</v>
      </c>
      <c r="D186" s="7">
        <v>0</v>
      </c>
      <c r="E186" s="3"/>
    </row>
    <row r="187" spans="1:5" ht="12.75">
      <c r="A187" s="3" t="s">
        <v>85</v>
      </c>
      <c r="B187" s="3" t="s">
        <v>78</v>
      </c>
      <c r="C187" s="2" t="s">
        <v>15</v>
      </c>
      <c r="D187" s="7">
        <v>0</v>
      </c>
      <c r="E187" s="3"/>
    </row>
    <row r="188" spans="1:5" ht="12.75">
      <c r="A188" s="3" t="s">
        <v>87</v>
      </c>
      <c r="B188" s="3" t="s">
        <v>80</v>
      </c>
      <c r="C188" s="2" t="s">
        <v>15</v>
      </c>
      <c r="D188" s="7">
        <v>0</v>
      </c>
      <c r="E188" s="3"/>
    </row>
    <row r="189" spans="1:5" ht="12.75">
      <c r="A189" s="3" t="s">
        <v>90</v>
      </c>
      <c r="B189" s="3" t="s">
        <v>82</v>
      </c>
      <c r="C189" s="2" t="s">
        <v>15</v>
      </c>
      <c r="D189" s="7">
        <v>0</v>
      </c>
      <c r="E189" s="3"/>
    </row>
    <row r="190" spans="1:5" ht="12.75" customHeight="1">
      <c r="A190" s="3" t="s">
        <v>91</v>
      </c>
      <c r="B190" s="3" t="s">
        <v>84</v>
      </c>
      <c r="C190" s="2" t="s">
        <v>15</v>
      </c>
      <c r="D190" s="7">
        <v>0</v>
      </c>
      <c r="E190" s="3"/>
    </row>
    <row r="191" spans="1:5" ht="12.75">
      <c r="A191" s="3" t="s">
        <v>92</v>
      </c>
      <c r="B191" s="3" t="s">
        <v>86</v>
      </c>
      <c r="C191" s="2" t="s">
        <v>15</v>
      </c>
      <c r="D191" s="7">
        <v>0</v>
      </c>
      <c r="E191" s="3"/>
    </row>
    <row r="192" spans="1:5" ht="12.75">
      <c r="A192" s="3" t="s">
        <v>94</v>
      </c>
      <c r="B192" s="3" t="s">
        <v>88</v>
      </c>
      <c r="C192" s="2" t="s">
        <v>15</v>
      </c>
      <c r="D192" s="7">
        <v>0</v>
      </c>
      <c r="E192" s="3"/>
    </row>
    <row r="193" spans="1:5" ht="12.75">
      <c r="A193" s="33" t="s">
        <v>89</v>
      </c>
      <c r="B193" s="38"/>
      <c r="C193" s="38"/>
      <c r="D193" s="38"/>
      <c r="E193" s="34"/>
    </row>
    <row r="194" spans="1:5" ht="12.75">
      <c r="A194" s="3" t="s">
        <v>96</v>
      </c>
      <c r="B194" s="3" t="s">
        <v>57</v>
      </c>
      <c r="C194" s="2" t="s">
        <v>58</v>
      </c>
      <c r="D194" s="7">
        <v>0</v>
      </c>
      <c r="E194" s="3"/>
    </row>
    <row r="195" spans="1:5" ht="12.75" customHeight="1">
      <c r="A195" s="3" t="s">
        <v>98</v>
      </c>
      <c r="B195" s="3" t="s">
        <v>59</v>
      </c>
      <c r="C195" s="2" t="s">
        <v>58</v>
      </c>
      <c r="D195" s="7">
        <v>0</v>
      </c>
      <c r="E195" s="3"/>
    </row>
    <row r="196" spans="1:5" ht="12.75">
      <c r="A196" s="3" t="s">
        <v>100</v>
      </c>
      <c r="B196" s="3" t="s">
        <v>60</v>
      </c>
      <c r="C196" s="2" t="s">
        <v>93</v>
      </c>
      <c r="D196" s="7">
        <v>0</v>
      </c>
      <c r="E196" s="3"/>
    </row>
    <row r="197" spans="1:5" ht="12.75">
      <c r="A197" s="3" t="s">
        <v>238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33" t="s">
        <v>95</v>
      </c>
      <c r="B198" s="38"/>
      <c r="C198" s="38"/>
      <c r="D198" s="38"/>
      <c r="E198" s="34"/>
    </row>
    <row r="199" spans="1:5" ht="12.75">
      <c r="A199" s="3" t="s">
        <v>239</v>
      </c>
      <c r="B199" s="3" t="s">
        <v>97</v>
      </c>
      <c r="C199" s="2" t="s">
        <v>58</v>
      </c>
      <c r="D199" s="7">
        <v>0</v>
      </c>
      <c r="E199" s="3"/>
    </row>
    <row r="200" spans="1:5" ht="12.75">
      <c r="A200" s="3" t="s">
        <v>240</v>
      </c>
      <c r="B200" s="3" t="s">
        <v>99</v>
      </c>
      <c r="C200" s="2" t="s">
        <v>58</v>
      </c>
      <c r="D200" s="7">
        <v>0</v>
      </c>
      <c r="E200" s="11"/>
    </row>
    <row r="201" spans="1:5" ht="12.75">
      <c r="A201" s="3" t="s">
        <v>241</v>
      </c>
      <c r="B201" s="3" t="s">
        <v>101</v>
      </c>
      <c r="C201" s="2" t="s">
        <v>15</v>
      </c>
      <c r="D201" s="7">
        <v>0</v>
      </c>
      <c r="E201" s="11"/>
    </row>
  </sheetData>
  <sheetProtection/>
  <mergeCells count="8">
    <mergeCell ref="A170:B170"/>
    <mergeCell ref="A175:B175"/>
    <mergeCell ref="A182:E182"/>
    <mergeCell ref="A193:E193"/>
    <mergeCell ref="A198:E198"/>
    <mergeCell ref="A1:E1"/>
    <mergeCell ref="A7:E7"/>
    <mergeCell ref="A76:E7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09">
      <selection activeCell="D130" sqref="D130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7.75" customHeight="1">
      <c r="A1" s="39" t="s">
        <v>277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7" ht="12.75">
      <c r="A11" s="3" t="s">
        <v>20</v>
      </c>
      <c r="B11" s="3" t="s">
        <v>102</v>
      </c>
      <c r="C11" s="2" t="s">
        <v>15</v>
      </c>
      <c r="D11" s="15">
        <v>19188.48</v>
      </c>
      <c r="E11" s="3"/>
      <c r="G11" s="27"/>
    </row>
    <row r="12" spans="1:5" ht="12.75">
      <c r="A12" s="3" t="s">
        <v>21</v>
      </c>
      <c r="B12" s="5" t="s">
        <v>22</v>
      </c>
      <c r="C12" s="2" t="s">
        <v>15</v>
      </c>
      <c r="D12" s="15">
        <v>7592.19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v>10081.89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1514.4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1922.3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1922.3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1922.3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17266.18</v>
      </c>
      <c r="E24" s="3"/>
    </row>
    <row r="25" spans="1:5" ht="12.75" customHeight="1">
      <c r="A25" s="3"/>
      <c r="B25" s="26" t="s">
        <v>245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504.8*2*0.39</f>
        <v>393.744</v>
      </c>
      <c r="E27" s="3"/>
      <c r="G27" s="27"/>
    </row>
    <row r="28" spans="1:5" ht="14.25">
      <c r="A28" s="3" t="s">
        <v>104</v>
      </c>
      <c r="B28" s="18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504.8*2*0.22</f>
        <v>222.112</v>
      </c>
      <c r="E29" s="3"/>
    </row>
    <row r="30" spans="1:5" ht="14.25">
      <c r="A30" s="3" t="s">
        <v>106</v>
      </c>
      <c r="B30" s="18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504.8*2*0.2</f>
        <v>201.92000000000002</v>
      </c>
      <c r="E31" s="3"/>
    </row>
    <row r="32" spans="1:5" ht="14.25">
      <c r="A32" s="3" t="s">
        <v>108</v>
      </c>
      <c r="B32" s="18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504.8*2*0.13</f>
        <v>131.24800000000002</v>
      </c>
      <c r="E33" s="3"/>
    </row>
    <row r="34" spans="1:5" ht="14.25">
      <c r="A34" s="3" t="s">
        <v>110</v>
      </c>
      <c r="B34" s="18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504.8*2*0.4</f>
        <v>403.84000000000003</v>
      </c>
      <c r="E35" s="3"/>
    </row>
    <row r="36" spans="1:5" ht="14.25">
      <c r="A36" s="3" t="s">
        <v>112</v>
      </c>
      <c r="B36" s="18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504.8*2*0.4</f>
        <v>403.84000000000003</v>
      </c>
      <c r="E37" s="3"/>
    </row>
    <row r="38" spans="1:5" ht="14.25">
      <c r="A38" s="3" t="s">
        <v>114</v>
      </c>
      <c r="B38" s="18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504.8*2*0.2</f>
        <v>201.92000000000002</v>
      </c>
      <c r="E39" s="3"/>
    </row>
    <row r="40" spans="1:5" ht="14.25">
      <c r="A40" s="8" t="s">
        <v>117</v>
      </c>
      <c r="B40" s="18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7">
        <f>504.8*2*0.23</f>
        <v>232.20800000000003</v>
      </c>
      <c r="E41" s="3"/>
    </row>
    <row r="42" spans="1:5" ht="14.25">
      <c r="A42" s="8" t="s">
        <v>118</v>
      </c>
      <c r="B42" s="18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504.8*2*0.13</f>
        <v>131.24800000000002</v>
      </c>
      <c r="E43" s="3"/>
    </row>
    <row r="44" spans="1:5" ht="14.25">
      <c r="A44" s="8" t="s">
        <v>120</v>
      </c>
      <c r="B44" s="18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504.8*2*0.31</f>
        <v>312.976</v>
      </c>
      <c r="E45" s="3"/>
    </row>
    <row r="46" spans="1:5" ht="28.5">
      <c r="A46" s="8" t="s">
        <v>122</v>
      </c>
      <c r="B46" s="19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504.8*2*0.46</f>
        <v>464.41600000000005</v>
      </c>
      <c r="E47" s="3"/>
    </row>
    <row r="48" spans="1:5" ht="28.5">
      <c r="A48" s="8" t="s">
        <v>124</v>
      </c>
      <c r="B48" s="19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504.8*2*0.44</f>
        <v>444.224</v>
      </c>
      <c r="E49" s="3"/>
    </row>
    <row r="50" spans="1:5" ht="25.5">
      <c r="A50" s="8" t="s">
        <v>126</v>
      </c>
      <c r="B50" s="21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504.8*2*2.7</f>
        <v>2725.92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7">
        <f>504.8*2*0.83</f>
        <v>837.968</v>
      </c>
      <c r="E57" s="3"/>
    </row>
    <row r="58" spans="1:5" ht="42.75">
      <c r="A58" s="8" t="s">
        <v>134</v>
      </c>
      <c r="B58" s="19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504.8*2*0.3</f>
        <v>302.88</v>
      </c>
      <c r="E59" s="3"/>
    </row>
    <row r="60" spans="1:5" ht="28.5">
      <c r="A60" s="8" t="s">
        <v>136</v>
      </c>
      <c r="B60" s="19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504.8*2*0.18</f>
        <v>181.728</v>
      </c>
      <c r="E61" s="3"/>
    </row>
    <row r="62" spans="1:5" ht="14.25">
      <c r="A62" s="8" t="s">
        <v>138</v>
      </c>
      <c r="B62" s="20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504.8*2*0.75</f>
        <v>757.2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504.8*2*0.43</f>
        <v>434.128</v>
      </c>
      <c r="E67" s="3"/>
    </row>
    <row r="68" spans="1:5" ht="14.25">
      <c r="A68" s="8" t="s">
        <v>145</v>
      </c>
      <c r="B68" s="18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504.8*2*0.7</f>
        <v>706.72</v>
      </c>
      <c r="E69" s="3"/>
    </row>
    <row r="70" spans="1:5" ht="12.75">
      <c r="A70" s="8" t="s">
        <v>147</v>
      </c>
      <c r="B70" s="17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504.8*2*1.05</f>
        <v>1060.0800000000002</v>
      </c>
      <c r="E71" s="3"/>
    </row>
    <row r="72" spans="1:5" ht="12.75">
      <c r="A72" s="3" t="s">
        <v>148</v>
      </c>
      <c r="B72" s="24" t="s">
        <v>274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7">
        <f>504.8*8.59</f>
        <v>4336.232</v>
      </c>
      <c r="E73" s="10"/>
    </row>
    <row r="74" spans="1:5" ht="14.25">
      <c r="A74" s="3" t="s">
        <v>242</v>
      </c>
      <c r="B74" s="18" t="s">
        <v>267</v>
      </c>
      <c r="C74" s="2" t="s">
        <v>7</v>
      </c>
      <c r="D74" s="3"/>
      <c r="E74" s="10"/>
    </row>
    <row r="75" spans="1:5" ht="12.75">
      <c r="A75" s="3" t="s">
        <v>243</v>
      </c>
      <c r="B75" s="14" t="s">
        <v>49</v>
      </c>
      <c r="C75" s="2" t="s">
        <v>15</v>
      </c>
      <c r="D75" s="3">
        <f>504.8*2*1.5</f>
        <v>1514.4</v>
      </c>
      <c r="E75" s="10"/>
    </row>
    <row r="76" spans="1:5" ht="12.75" customHeight="1">
      <c r="A76" s="33" t="s">
        <v>149</v>
      </c>
      <c r="B76" s="38"/>
      <c r="C76" s="38"/>
      <c r="D76" s="38"/>
      <c r="E76" s="34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280</v>
      </c>
      <c r="E78" s="3"/>
    </row>
    <row r="79" spans="1:5" ht="12.75">
      <c r="A79" s="3" t="s">
        <v>53</v>
      </c>
      <c r="B79" s="3" t="s">
        <v>2</v>
      </c>
      <c r="C79" s="2" t="s">
        <v>151</v>
      </c>
      <c r="D79" s="12" t="s">
        <v>151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154</v>
      </c>
      <c r="B81" s="18" t="s">
        <v>246</v>
      </c>
      <c r="C81" s="2" t="s">
        <v>7</v>
      </c>
      <c r="D81" s="2" t="s">
        <v>7</v>
      </c>
      <c r="E81" s="3"/>
    </row>
    <row r="82" spans="1:5" ht="12.75">
      <c r="A82" s="3" t="s">
        <v>155</v>
      </c>
      <c r="B82" s="3" t="s">
        <v>52</v>
      </c>
      <c r="C82" s="2" t="s">
        <v>7</v>
      </c>
      <c r="D82" s="12" t="s">
        <v>280</v>
      </c>
      <c r="E82" s="3"/>
    </row>
    <row r="83" spans="1:5" ht="12.75">
      <c r="A83" s="3" t="s">
        <v>156</v>
      </c>
      <c r="B83" s="3" t="s">
        <v>2</v>
      </c>
      <c r="C83" s="2" t="s">
        <v>151</v>
      </c>
      <c r="D83" s="12" t="s">
        <v>151</v>
      </c>
      <c r="E83" s="3"/>
    </row>
    <row r="84" spans="1:5" ht="12.75">
      <c r="A84" s="3" t="s">
        <v>157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158</v>
      </c>
      <c r="B85" s="18" t="s">
        <v>247</v>
      </c>
      <c r="C85" s="2" t="s">
        <v>7</v>
      </c>
      <c r="D85" s="2" t="s">
        <v>7</v>
      </c>
      <c r="E85" s="3"/>
    </row>
    <row r="86" spans="1:5" ht="12.75">
      <c r="A86" s="3" t="s">
        <v>159</v>
      </c>
      <c r="B86" s="3" t="s">
        <v>52</v>
      </c>
      <c r="C86" s="2" t="s">
        <v>7</v>
      </c>
      <c r="D86" s="12" t="s">
        <v>280</v>
      </c>
      <c r="E86" s="3"/>
    </row>
    <row r="87" spans="1:5" ht="12.75">
      <c r="A87" s="3" t="s">
        <v>160</v>
      </c>
      <c r="B87" s="3" t="s">
        <v>2</v>
      </c>
      <c r="C87" s="2" t="s">
        <v>151</v>
      </c>
      <c r="D87" s="12" t="s">
        <v>151</v>
      </c>
      <c r="E87" s="3"/>
    </row>
    <row r="88" spans="1:5" ht="12.75">
      <c r="A88" s="3" t="s">
        <v>161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162</v>
      </c>
      <c r="B89" s="18" t="s">
        <v>248</v>
      </c>
      <c r="C89" s="2" t="s">
        <v>7</v>
      </c>
      <c r="D89" s="2" t="s">
        <v>7</v>
      </c>
      <c r="E89" s="3"/>
    </row>
    <row r="90" spans="1:5" ht="12.75">
      <c r="A90" s="3" t="s">
        <v>163</v>
      </c>
      <c r="B90" s="3" t="s">
        <v>52</v>
      </c>
      <c r="C90" s="2" t="s">
        <v>7</v>
      </c>
      <c r="D90" s="12" t="s">
        <v>280</v>
      </c>
      <c r="E90" s="3"/>
    </row>
    <row r="91" spans="1:5" ht="12.75">
      <c r="A91" s="3" t="s">
        <v>164</v>
      </c>
      <c r="B91" s="3" t="s">
        <v>2</v>
      </c>
      <c r="C91" s="2" t="s">
        <v>151</v>
      </c>
      <c r="D91" s="12" t="s">
        <v>151</v>
      </c>
      <c r="E91" s="3"/>
    </row>
    <row r="92" spans="1:5" ht="12.75">
      <c r="A92" s="3" t="s">
        <v>165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166</v>
      </c>
      <c r="B93" s="18" t="s">
        <v>249</v>
      </c>
      <c r="C93" s="2" t="s">
        <v>7</v>
      </c>
      <c r="D93" s="2" t="s">
        <v>7</v>
      </c>
      <c r="E93" s="3"/>
    </row>
    <row r="94" spans="1:5" ht="12.75">
      <c r="A94" s="3" t="s">
        <v>167</v>
      </c>
      <c r="B94" s="3" t="s">
        <v>52</v>
      </c>
      <c r="C94" s="2" t="s">
        <v>7</v>
      </c>
      <c r="D94" s="12" t="s">
        <v>280</v>
      </c>
      <c r="E94" s="3"/>
    </row>
    <row r="95" spans="1:5" ht="12.75">
      <c r="A95" s="3" t="s">
        <v>170</v>
      </c>
      <c r="B95" s="3" t="s">
        <v>2</v>
      </c>
      <c r="C95" s="2" t="s">
        <v>151</v>
      </c>
      <c r="D95" s="12" t="s">
        <v>151</v>
      </c>
      <c r="E95" s="3"/>
    </row>
    <row r="96" spans="1:5" ht="12.75">
      <c r="A96" s="3" t="s">
        <v>171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172</v>
      </c>
      <c r="B97" s="18" t="s">
        <v>250</v>
      </c>
      <c r="C97" s="2" t="s">
        <v>7</v>
      </c>
      <c r="D97" s="2" t="s">
        <v>7</v>
      </c>
      <c r="E97" s="3"/>
    </row>
    <row r="98" spans="1:5" ht="12.75">
      <c r="A98" s="3" t="s">
        <v>173</v>
      </c>
      <c r="B98" s="3" t="s">
        <v>52</v>
      </c>
      <c r="C98" s="2" t="s">
        <v>7</v>
      </c>
      <c r="D98" s="12" t="s">
        <v>280</v>
      </c>
      <c r="E98" s="3"/>
    </row>
    <row r="99" spans="1:5" ht="12.75">
      <c r="A99" s="3" t="s">
        <v>168</v>
      </c>
      <c r="B99" s="3" t="s">
        <v>2</v>
      </c>
      <c r="C99" s="2" t="s">
        <v>151</v>
      </c>
      <c r="D99" s="12" t="s">
        <v>151</v>
      </c>
      <c r="E99" s="3"/>
    </row>
    <row r="100" spans="1:5" ht="12.75">
      <c r="A100" s="3" t="s">
        <v>169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175</v>
      </c>
      <c r="B101" s="18" t="s">
        <v>251</v>
      </c>
      <c r="C101" s="2" t="s">
        <v>7</v>
      </c>
      <c r="D101" s="2" t="s">
        <v>7</v>
      </c>
      <c r="E101" s="3"/>
    </row>
    <row r="102" spans="1:5" ht="12.75">
      <c r="A102" s="3" t="s">
        <v>176</v>
      </c>
      <c r="B102" s="3" t="s">
        <v>52</v>
      </c>
      <c r="C102" s="2" t="s">
        <v>7</v>
      </c>
      <c r="D102" s="12" t="s">
        <v>280</v>
      </c>
      <c r="E102" s="3"/>
    </row>
    <row r="103" spans="1:5" ht="12.75">
      <c r="A103" s="3" t="s">
        <v>177</v>
      </c>
      <c r="B103" s="3" t="s">
        <v>2</v>
      </c>
      <c r="C103" s="2" t="s">
        <v>151</v>
      </c>
      <c r="D103" s="12" t="s">
        <v>151</v>
      </c>
      <c r="E103" s="3"/>
    </row>
    <row r="104" spans="1:5" ht="12.75">
      <c r="A104" s="3" t="s">
        <v>174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178</v>
      </c>
      <c r="B105" s="18" t="s">
        <v>252</v>
      </c>
      <c r="C105" s="2" t="s">
        <v>7</v>
      </c>
      <c r="D105" s="2" t="s">
        <v>7</v>
      </c>
      <c r="E105" s="3"/>
    </row>
    <row r="106" spans="1:5" ht="12.75">
      <c r="A106" s="3" t="s">
        <v>179</v>
      </c>
      <c r="B106" s="3" t="s">
        <v>52</v>
      </c>
      <c r="C106" s="2" t="s">
        <v>7</v>
      </c>
      <c r="D106" s="12" t="s">
        <v>280</v>
      </c>
      <c r="E106" s="3"/>
    </row>
    <row r="107" spans="1:5" ht="12.75">
      <c r="A107" s="3" t="s">
        <v>180</v>
      </c>
      <c r="B107" s="3" t="s">
        <v>2</v>
      </c>
      <c r="C107" s="2" t="s">
        <v>151</v>
      </c>
      <c r="D107" s="12" t="s">
        <v>151</v>
      </c>
      <c r="E107" s="3"/>
    </row>
    <row r="108" spans="1:5" ht="12.75">
      <c r="A108" s="3" t="s">
        <v>181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182</v>
      </c>
      <c r="B109" s="18" t="s">
        <v>253</v>
      </c>
      <c r="C109" s="2" t="s">
        <v>7</v>
      </c>
      <c r="D109" s="2" t="s">
        <v>7</v>
      </c>
      <c r="E109" s="3"/>
    </row>
    <row r="110" spans="1:5" ht="12.75">
      <c r="A110" s="3" t="s">
        <v>183</v>
      </c>
      <c r="B110" s="3" t="s">
        <v>52</v>
      </c>
      <c r="C110" s="2" t="s">
        <v>7</v>
      </c>
      <c r="D110" s="12" t="s">
        <v>280</v>
      </c>
      <c r="E110" s="3"/>
    </row>
    <row r="111" spans="1:5" ht="12.75">
      <c r="A111" s="3" t="s">
        <v>184</v>
      </c>
      <c r="B111" s="3" t="s">
        <v>2</v>
      </c>
      <c r="C111" s="2" t="s">
        <v>151</v>
      </c>
      <c r="D111" s="12" t="s">
        <v>151</v>
      </c>
      <c r="E111" s="3"/>
    </row>
    <row r="112" spans="1:5" ht="12.75">
      <c r="A112" s="3" t="s">
        <v>185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186</v>
      </c>
      <c r="B113" s="18" t="s">
        <v>254</v>
      </c>
      <c r="C113" s="2" t="s">
        <v>7</v>
      </c>
      <c r="D113" s="2" t="s">
        <v>7</v>
      </c>
      <c r="E113" s="3"/>
    </row>
    <row r="114" spans="1:5" ht="12.75">
      <c r="A114" s="3" t="s">
        <v>187</v>
      </c>
      <c r="B114" s="3" t="s">
        <v>52</v>
      </c>
      <c r="C114" s="2" t="s">
        <v>7</v>
      </c>
      <c r="D114" s="12" t="s">
        <v>280</v>
      </c>
      <c r="E114" s="3"/>
    </row>
    <row r="115" spans="1:5" ht="12.75">
      <c r="A115" s="3" t="s">
        <v>188</v>
      </c>
      <c r="B115" s="3" t="s">
        <v>2</v>
      </c>
      <c r="C115" s="2" t="s">
        <v>151</v>
      </c>
      <c r="D115" s="12" t="s">
        <v>151</v>
      </c>
      <c r="E115" s="3"/>
    </row>
    <row r="116" spans="1:5" ht="12.75">
      <c r="A116" s="3" t="s">
        <v>189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190</v>
      </c>
      <c r="B117" s="19" t="s">
        <v>255</v>
      </c>
      <c r="C117" s="2" t="s">
        <v>7</v>
      </c>
      <c r="D117" s="2" t="s">
        <v>7</v>
      </c>
      <c r="E117" s="3"/>
    </row>
    <row r="118" spans="1:5" ht="12.75">
      <c r="A118" s="3" t="s">
        <v>191</v>
      </c>
      <c r="B118" s="3" t="s">
        <v>52</v>
      </c>
      <c r="C118" s="2" t="s">
        <v>7</v>
      </c>
      <c r="D118" s="12" t="s">
        <v>280</v>
      </c>
      <c r="E118" s="3"/>
    </row>
    <row r="119" spans="1:5" ht="12.75">
      <c r="A119" s="3" t="s">
        <v>192</v>
      </c>
      <c r="B119" s="3" t="s">
        <v>2</v>
      </c>
      <c r="C119" s="2" t="s">
        <v>151</v>
      </c>
      <c r="D119" s="12" t="s">
        <v>151</v>
      </c>
      <c r="E119" s="3"/>
    </row>
    <row r="120" spans="1:5" ht="12.75">
      <c r="A120" s="3" t="s">
        <v>193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194</v>
      </c>
      <c r="B121" s="19" t="s">
        <v>256</v>
      </c>
      <c r="C121" s="2" t="s">
        <v>7</v>
      </c>
      <c r="D121" s="2" t="s">
        <v>7</v>
      </c>
      <c r="E121" s="3"/>
    </row>
    <row r="122" spans="1:5" ht="12.75">
      <c r="A122" s="3" t="s">
        <v>195</v>
      </c>
      <c r="B122" s="3" t="s">
        <v>52</v>
      </c>
      <c r="C122" s="2" t="s">
        <v>7</v>
      </c>
      <c r="D122" s="12" t="s">
        <v>280</v>
      </c>
      <c r="E122" s="3"/>
    </row>
    <row r="123" spans="1:5" ht="12.75">
      <c r="A123" s="3" t="s">
        <v>196</v>
      </c>
      <c r="B123" s="3" t="s">
        <v>2</v>
      </c>
      <c r="C123" s="2" t="s">
        <v>151</v>
      </c>
      <c r="D123" s="12" t="s">
        <v>151</v>
      </c>
      <c r="E123" s="3"/>
    </row>
    <row r="124" spans="1:5" ht="12.75">
      <c r="A124" s="3" t="s">
        <v>197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198</v>
      </c>
      <c r="B125" s="19" t="s">
        <v>257</v>
      </c>
      <c r="C125" s="2" t="s">
        <v>7</v>
      </c>
      <c r="D125" s="2" t="s">
        <v>7</v>
      </c>
      <c r="E125" s="3"/>
    </row>
    <row r="126" spans="1:5" ht="12.75">
      <c r="A126" s="3" t="s">
        <v>199</v>
      </c>
      <c r="B126" s="3" t="s">
        <v>52</v>
      </c>
      <c r="C126" s="2" t="s">
        <v>7</v>
      </c>
      <c r="D126" s="12" t="s">
        <v>280</v>
      </c>
      <c r="E126" s="3"/>
    </row>
    <row r="127" spans="1:5" ht="12.75">
      <c r="A127" s="3" t="s">
        <v>200</v>
      </c>
      <c r="B127" s="3" t="s">
        <v>2</v>
      </c>
      <c r="C127" s="2" t="s">
        <v>151</v>
      </c>
      <c r="D127" s="12" t="s">
        <v>151</v>
      </c>
      <c r="E127" s="3"/>
    </row>
    <row r="128" spans="1:5" ht="12.75">
      <c r="A128" s="3" t="s">
        <v>201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202</v>
      </c>
      <c r="B129" s="18" t="s">
        <v>259</v>
      </c>
      <c r="C129" s="2" t="s">
        <v>7</v>
      </c>
      <c r="D129" s="2" t="s">
        <v>7</v>
      </c>
      <c r="E129" s="3"/>
    </row>
    <row r="130" spans="1:5" ht="12.75">
      <c r="A130" s="3" t="s">
        <v>203</v>
      </c>
      <c r="B130" s="3" t="s">
        <v>52</v>
      </c>
      <c r="C130" s="2" t="s">
        <v>7</v>
      </c>
      <c r="D130" s="12" t="s">
        <v>280</v>
      </c>
      <c r="E130" s="3"/>
    </row>
    <row r="131" spans="1:5" ht="12.75">
      <c r="A131" s="3" t="s">
        <v>204</v>
      </c>
      <c r="B131" s="3" t="s">
        <v>2</v>
      </c>
      <c r="C131" s="2" t="s">
        <v>151</v>
      </c>
      <c r="D131" s="12" t="s">
        <v>151</v>
      </c>
      <c r="E131" s="3"/>
    </row>
    <row r="132" spans="1:5" ht="12.75">
      <c r="A132" s="3" t="s">
        <v>205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206</v>
      </c>
      <c r="B133" s="18" t="s">
        <v>260</v>
      </c>
      <c r="C133" s="2" t="s">
        <v>7</v>
      </c>
      <c r="D133" s="13" t="s">
        <v>7</v>
      </c>
      <c r="E133" s="3"/>
    </row>
    <row r="134" spans="1:5" ht="25.5">
      <c r="A134" s="3" t="s">
        <v>207</v>
      </c>
      <c r="B134" s="3" t="s">
        <v>52</v>
      </c>
      <c r="C134" s="2" t="s">
        <v>7</v>
      </c>
      <c r="D134" s="12" t="s">
        <v>153</v>
      </c>
      <c r="E134" s="3"/>
    </row>
    <row r="135" spans="1:5" ht="12.75">
      <c r="A135" s="3" t="s">
        <v>208</v>
      </c>
      <c r="B135" s="3" t="s">
        <v>2</v>
      </c>
      <c r="C135" s="2" t="s">
        <v>151</v>
      </c>
      <c r="D135" s="12" t="s">
        <v>151</v>
      </c>
      <c r="E135" s="3"/>
    </row>
    <row r="136" spans="1:5" ht="12.75">
      <c r="A136" s="3" t="s">
        <v>209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210</v>
      </c>
      <c r="B137" s="19" t="s">
        <v>261</v>
      </c>
      <c r="C137" s="2" t="s">
        <v>7</v>
      </c>
      <c r="D137" s="2" t="s">
        <v>7</v>
      </c>
      <c r="E137" s="3"/>
    </row>
    <row r="138" spans="1:5" ht="25.5">
      <c r="A138" s="3" t="s">
        <v>211</v>
      </c>
      <c r="B138" s="3" t="s">
        <v>52</v>
      </c>
      <c r="C138" s="2" t="s">
        <v>7</v>
      </c>
      <c r="D138" s="12" t="s">
        <v>153</v>
      </c>
      <c r="E138" s="3"/>
    </row>
    <row r="139" spans="1:5" ht="12.75">
      <c r="A139" s="3" t="s">
        <v>212</v>
      </c>
      <c r="B139" s="3" t="s">
        <v>2</v>
      </c>
      <c r="C139" s="2" t="s">
        <v>151</v>
      </c>
      <c r="D139" s="12" t="s">
        <v>151</v>
      </c>
      <c r="E139" s="3"/>
    </row>
    <row r="140" spans="1:5" ht="12.75">
      <c r="A140" s="3" t="s">
        <v>213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214</v>
      </c>
      <c r="B141" s="19" t="s">
        <v>262</v>
      </c>
      <c r="C141" s="2" t="s">
        <v>7</v>
      </c>
      <c r="D141" s="13" t="s">
        <v>7</v>
      </c>
      <c r="E141" s="3"/>
    </row>
    <row r="142" spans="1:5" ht="25.5">
      <c r="A142" s="3" t="s">
        <v>215</v>
      </c>
      <c r="B142" s="3" t="s">
        <v>52</v>
      </c>
      <c r="C142" s="2" t="s">
        <v>7</v>
      </c>
      <c r="D142" s="12" t="s">
        <v>153</v>
      </c>
      <c r="E142" s="3"/>
    </row>
    <row r="143" spans="1:5" ht="12.75">
      <c r="A143" s="3" t="s">
        <v>216</v>
      </c>
      <c r="B143" s="3" t="s">
        <v>2</v>
      </c>
      <c r="C143" s="2" t="s">
        <v>151</v>
      </c>
      <c r="D143" s="12" t="s">
        <v>151</v>
      </c>
      <c r="E143" s="3"/>
    </row>
    <row r="144" spans="1:5" ht="12.75">
      <c r="A144" s="3" t="s">
        <v>217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218</v>
      </c>
      <c r="B145" s="19" t="s">
        <v>264</v>
      </c>
      <c r="C145" s="2" t="s">
        <v>7</v>
      </c>
      <c r="D145" s="13" t="s">
        <v>7</v>
      </c>
      <c r="E145" s="3"/>
    </row>
    <row r="146" spans="1:5" ht="25.5">
      <c r="A146" s="3" t="s">
        <v>219</v>
      </c>
      <c r="B146" s="3" t="s">
        <v>52</v>
      </c>
      <c r="C146" s="2" t="s">
        <v>7</v>
      </c>
      <c r="D146" s="12" t="s">
        <v>153</v>
      </c>
      <c r="E146" s="3"/>
    </row>
    <row r="147" spans="1:5" ht="12.75">
      <c r="A147" s="3" t="s">
        <v>220</v>
      </c>
      <c r="B147" s="3" t="s">
        <v>2</v>
      </c>
      <c r="C147" s="2" t="s">
        <v>151</v>
      </c>
      <c r="D147" s="12" t="s">
        <v>151</v>
      </c>
      <c r="E147" s="3"/>
    </row>
    <row r="148" spans="1:5" ht="12.75">
      <c r="A148" s="3" t="s">
        <v>221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222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223</v>
      </c>
      <c r="B150" s="3" t="s">
        <v>52</v>
      </c>
      <c r="C150" s="2" t="s">
        <v>7</v>
      </c>
      <c r="D150" s="12" t="s">
        <v>153</v>
      </c>
      <c r="E150" s="3"/>
    </row>
    <row r="151" spans="1:5" ht="12.75">
      <c r="A151" s="3" t="s">
        <v>224</v>
      </c>
      <c r="B151" s="3" t="s">
        <v>2</v>
      </c>
      <c r="C151" s="2" t="s">
        <v>151</v>
      </c>
      <c r="D151" s="12" t="s">
        <v>151</v>
      </c>
      <c r="E151" s="3"/>
    </row>
    <row r="152" spans="1:5" ht="12.75">
      <c r="A152" s="3" t="s">
        <v>225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226</v>
      </c>
      <c r="B153" s="18" t="s">
        <v>265</v>
      </c>
      <c r="C153" s="2" t="s">
        <v>7</v>
      </c>
      <c r="D153" s="13" t="s">
        <v>7</v>
      </c>
      <c r="E153" s="3"/>
    </row>
    <row r="154" spans="1:5" ht="25.5">
      <c r="A154" s="3" t="s">
        <v>227</v>
      </c>
      <c r="B154" s="3" t="s">
        <v>52</v>
      </c>
      <c r="C154" s="2" t="s">
        <v>7</v>
      </c>
      <c r="D154" s="12" t="s">
        <v>153</v>
      </c>
      <c r="E154" s="3"/>
    </row>
    <row r="155" spans="1:5" ht="12.75">
      <c r="A155" s="3" t="s">
        <v>228</v>
      </c>
      <c r="B155" s="3" t="s">
        <v>2</v>
      </c>
      <c r="C155" s="2" t="s">
        <v>151</v>
      </c>
      <c r="D155" s="12" t="s">
        <v>151</v>
      </c>
      <c r="E155" s="3"/>
    </row>
    <row r="156" spans="1:5" ht="12.75">
      <c r="A156" s="3" t="s">
        <v>229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230</v>
      </c>
      <c r="B157" s="17" t="s">
        <v>266</v>
      </c>
      <c r="C157" s="2" t="s">
        <v>7</v>
      </c>
      <c r="D157" s="13" t="s">
        <v>7</v>
      </c>
      <c r="E157" s="3"/>
    </row>
    <row r="158" spans="1:5" ht="25.5">
      <c r="A158" s="3" t="s">
        <v>231</v>
      </c>
      <c r="B158" s="3" t="s">
        <v>52</v>
      </c>
      <c r="C158" s="2" t="s">
        <v>7</v>
      </c>
      <c r="D158" s="12" t="s">
        <v>153</v>
      </c>
      <c r="E158" s="3"/>
    </row>
    <row r="159" spans="1:5" ht="12.75">
      <c r="A159" s="3" t="s">
        <v>232</v>
      </c>
      <c r="B159" s="3" t="s">
        <v>2</v>
      </c>
      <c r="C159" s="2" t="s">
        <v>151</v>
      </c>
      <c r="D159" s="12" t="s">
        <v>151</v>
      </c>
      <c r="E159" s="3"/>
    </row>
    <row r="160" spans="1:5" ht="12.75">
      <c r="A160" s="3" t="s">
        <v>233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4" t="s">
        <v>274</v>
      </c>
      <c r="C161" s="2" t="s">
        <v>275</v>
      </c>
      <c r="D161" s="28"/>
      <c r="E161" s="3"/>
    </row>
    <row r="162" spans="1:5" ht="25.5">
      <c r="A162" s="3"/>
      <c r="B162" s="3" t="s">
        <v>52</v>
      </c>
      <c r="C162" s="2"/>
      <c r="D162" s="12" t="s">
        <v>153</v>
      </c>
      <c r="E162" s="3"/>
    </row>
    <row r="163" spans="1:5" ht="12.75">
      <c r="A163" s="3"/>
      <c r="B163" s="3" t="s">
        <v>2</v>
      </c>
      <c r="C163" s="2" t="s">
        <v>151</v>
      </c>
      <c r="D163" s="12" t="s">
        <v>151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2.75">
      <c r="A165" s="3"/>
      <c r="B165" s="24" t="s">
        <v>274</v>
      </c>
      <c r="C165" s="2" t="s">
        <v>275</v>
      </c>
      <c r="D165" s="9"/>
      <c r="E165" s="3"/>
    </row>
    <row r="166" spans="1:5" ht="14.25">
      <c r="A166" s="3" t="s">
        <v>234</v>
      </c>
      <c r="B166" s="18" t="s">
        <v>267</v>
      </c>
      <c r="C166" s="2" t="s">
        <v>7</v>
      </c>
      <c r="D166" s="29" t="s">
        <v>7</v>
      </c>
      <c r="E166" s="3"/>
    </row>
    <row r="167" spans="1:5" ht="25.5">
      <c r="A167" s="3" t="s">
        <v>235</v>
      </c>
      <c r="B167" s="3" t="s">
        <v>52</v>
      </c>
      <c r="C167" s="2" t="s">
        <v>7</v>
      </c>
      <c r="D167" s="12" t="s">
        <v>153</v>
      </c>
      <c r="E167" s="3"/>
    </row>
    <row r="168" spans="1:5" ht="12.75">
      <c r="A168" s="3" t="s">
        <v>236</v>
      </c>
      <c r="B168" s="3" t="s">
        <v>2</v>
      </c>
      <c r="C168" s="2" t="s">
        <v>151</v>
      </c>
      <c r="D168" s="12" t="s">
        <v>151</v>
      </c>
      <c r="E168" s="3"/>
    </row>
    <row r="169" spans="1:5" ht="12.75" customHeight="1">
      <c r="A169" s="3" t="s">
        <v>237</v>
      </c>
      <c r="B169" s="3" t="s">
        <v>55</v>
      </c>
      <c r="C169" s="2" t="s">
        <v>15</v>
      </c>
      <c r="D169" s="9">
        <v>1.5</v>
      </c>
      <c r="E169" s="3"/>
    </row>
    <row r="170" spans="1:5" ht="12.75">
      <c r="A170" s="33" t="s">
        <v>56</v>
      </c>
      <c r="B170" s="34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33" t="s">
        <v>62</v>
      </c>
      <c r="B175" s="34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 customHeight="1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>
      <c r="A179" s="3" t="s">
        <v>71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72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75</v>
      </c>
      <c r="B181" s="3" t="s">
        <v>46</v>
      </c>
      <c r="C181" s="2" t="s">
        <v>15</v>
      </c>
      <c r="D181" s="7">
        <v>0</v>
      </c>
      <c r="E181" s="3"/>
    </row>
    <row r="182" spans="1:5" ht="12.75">
      <c r="A182" s="35" t="s">
        <v>152</v>
      </c>
      <c r="B182" s="36"/>
      <c r="C182" s="36"/>
      <c r="D182" s="36"/>
      <c r="E182" s="37"/>
    </row>
    <row r="183" spans="1:5" ht="12.75">
      <c r="A183" s="3" t="s">
        <v>77</v>
      </c>
      <c r="B183" s="3" t="s">
        <v>70</v>
      </c>
      <c r="C183" s="2" t="s">
        <v>7</v>
      </c>
      <c r="D183" s="7">
        <v>0</v>
      </c>
      <c r="E183" s="3"/>
    </row>
    <row r="184" spans="1:5" ht="12.75">
      <c r="A184" s="3" t="s">
        <v>79</v>
      </c>
      <c r="B184" s="3" t="s">
        <v>2</v>
      </c>
      <c r="C184" s="2" t="s">
        <v>7</v>
      </c>
      <c r="D184" s="7">
        <v>0</v>
      </c>
      <c r="E184" s="3"/>
    </row>
    <row r="185" spans="1:5" ht="12.75" customHeight="1">
      <c r="A185" s="3" t="s">
        <v>81</v>
      </c>
      <c r="B185" s="3" t="s">
        <v>73</v>
      </c>
      <c r="C185" s="2" t="s">
        <v>74</v>
      </c>
      <c r="D185" s="7">
        <v>0</v>
      </c>
      <c r="E185" s="3"/>
    </row>
    <row r="186" spans="1:5" ht="12.75">
      <c r="A186" s="3" t="s">
        <v>83</v>
      </c>
      <c r="B186" s="3" t="s">
        <v>76</v>
      </c>
      <c r="C186" s="2" t="s">
        <v>15</v>
      </c>
      <c r="D186" s="7">
        <v>0</v>
      </c>
      <c r="E186" s="3"/>
    </row>
    <row r="187" spans="1:5" ht="12.75">
      <c r="A187" s="3" t="s">
        <v>85</v>
      </c>
      <c r="B187" s="3" t="s">
        <v>78</v>
      </c>
      <c r="C187" s="2" t="s">
        <v>15</v>
      </c>
      <c r="D187" s="7">
        <v>0</v>
      </c>
      <c r="E187" s="3"/>
    </row>
    <row r="188" spans="1:5" ht="12.75">
      <c r="A188" s="3" t="s">
        <v>87</v>
      </c>
      <c r="B188" s="3" t="s">
        <v>80</v>
      </c>
      <c r="C188" s="2" t="s">
        <v>15</v>
      </c>
      <c r="D188" s="7">
        <v>0</v>
      </c>
      <c r="E188" s="3"/>
    </row>
    <row r="189" spans="1:5" ht="12.75">
      <c r="A189" s="3" t="s">
        <v>90</v>
      </c>
      <c r="B189" s="3" t="s">
        <v>82</v>
      </c>
      <c r="C189" s="2" t="s">
        <v>15</v>
      </c>
      <c r="D189" s="7">
        <v>0</v>
      </c>
      <c r="E189" s="3"/>
    </row>
    <row r="190" spans="1:5" ht="12.75">
      <c r="A190" s="3" t="s">
        <v>91</v>
      </c>
      <c r="B190" s="3" t="s">
        <v>84</v>
      </c>
      <c r="C190" s="2" t="s">
        <v>15</v>
      </c>
      <c r="D190" s="7">
        <v>0</v>
      </c>
      <c r="E190" s="3"/>
    </row>
    <row r="191" spans="1:5" ht="12.75">
      <c r="A191" s="3" t="s">
        <v>92</v>
      </c>
      <c r="B191" s="3" t="s">
        <v>86</v>
      </c>
      <c r="C191" s="2" t="s">
        <v>15</v>
      </c>
      <c r="D191" s="7">
        <v>0</v>
      </c>
      <c r="E191" s="3"/>
    </row>
    <row r="192" spans="1:5" ht="12.75">
      <c r="A192" s="3" t="s">
        <v>94</v>
      </c>
      <c r="B192" s="3" t="s">
        <v>88</v>
      </c>
      <c r="C192" s="2" t="s">
        <v>15</v>
      </c>
      <c r="D192" s="7">
        <v>0</v>
      </c>
      <c r="E192" s="3"/>
    </row>
    <row r="193" spans="1:5" ht="12.75">
      <c r="A193" s="33" t="s">
        <v>89</v>
      </c>
      <c r="B193" s="38"/>
      <c r="C193" s="38"/>
      <c r="D193" s="38"/>
      <c r="E193" s="34"/>
    </row>
    <row r="194" spans="1:5" ht="12.75">
      <c r="A194" s="3" t="s">
        <v>96</v>
      </c>
      <c r="B194" s="3" t="s">
        <v>57</v>
      </c>
      <c r="C194" s="2" t="s">
        <v>58</v>
      </c>
      <c r="D194" s="7">
        <v>0</v>
      </c>
      <c r="E194" s="3"/>
    </row>
    <row r="195" spans="1:5" ht="12.75">
      <c r="A195" s="3" t="s">
        <v>98</v>
      </c>
      <c r="B195" s="3" t="s">
        <v>59</v>
      </c>
      <c r="C195" s="2" t="s">
        <v>58</v>
      </c>
      <c r="D195" s="7">
        <v>0</v>
      </c>
      <c r="E195" s="3"/>
    </row>
    <row r="196" spans="1:5" ht="12.75" customHeight="1">
      <c r="A196" s="3" t="s">
        <v>100</v>
      </c>
      <c r="B196" s="3" t="s">
        <v>60</v>
      </c>
      <c r="C196" s="2" t="s">
        <v>93</v>
      </c>
      <c r="D196" s="7">
        <v>0</v>
      </c>
      <c r="E196" s="3"/>
    </row>
    <row r="197" spans="1:5" ht="12.75">
      <c r="A197" s="3" t="s">
        <v>238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33" t="s">
        <v>95</v>
      </c>
      <c r="B198" s="38"/>
      <c r="C198" s="38"/>
      <c r="D198" s="38"/>
      <c r="E198" s="34"/>
    </row>
    <row r="199" spans="1:5" ht="12.75">
      <c r="A199" s="3" t="s">
        <v>239</v>
      </c>
      <c r="B199" s="3" t="s">
        <v>97</v>
      </c>
      <c r="C199" s="2" t="s">
        <v>58</v>
      </c>
      <c r="D199" s="7">
        <v>0</v>
      </c>
      <c r="E199" s="3"/>
    </row>
    <row r="200" spans="1:5" ht="12.75">
      <c r="A200" s="3" t="s">
        <v>240</v>
      </c>
      <c r="B200" s="3" t="s">
        <v>99</v>
      </c>
      <c r="C200" s="2" t="s">
        <v>58</v>
      </c>
      <c r="D200" s="7">
        <v>0</v>
      </c>
      <c r="E200" s="11"/>
    </row>
    <row r="201" spans="1:5" ht="12.75" customHeight="1">
      <c r="A201" s="3" t="s">
        <v>241</v>
      </c>
      <c r="B201" s="3" t="s">
        <v>101</v>
      </c>
      <c r="C201" s="2" t="s">
        <v>15</v>
      </c>
      <c r="D201" s="7">
        <v>0</v>
      </c>
      <c r="E201" s="11"/>
    </row>
  </sheetData>
  <sheetProtection/>
  <mergeCells count="8">
    <mergeCell ref="A175:B175"/>
    <mergeCell ref="A182:E182"/>
    <mergeCell ref="A193:E193"/>
    <mergeCell ref="A198:E198"/>
    <mergeCell ref="A1:E1"/>
    <mergeCell ref="A7:E7"/>
    <mergeCell ref="A76:E76"/>
    <mergeCell ref="A170:B17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12">
      <selection activeCell="D130" sqref="D130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9.25" customHeight="1">
      <c r="A1" s="39" t="s">
        <v>276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22733.7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v>19117.12</v>
      </c>
      <c r="E12" s="3"/>
    </row>
    <row r="13" spans="1:7" ht="12.75">
      <c r="A13" s="3" t="s">
        <v>23</v>
      </c>
      <c r="B13" s="5" t="s">
        <v>24</v>
      </c>
      <c r="C13" s="2" t="s">
        <v>15</v>
      </c>
      <c r="D13" s="15">
        <v>1851.38</v>
      </c>
      <c r="E13" s="3"/>
      <c r="G13" s="27"/>
    </row>
    <row r="14" spans="1:5" ht="12.75">
      <c r="A14" s="3" t="s">
        <v>25</v>
      </c>
      <c r="B14" s="5" t="s">
        <v>26</v>
      </c>
      <c r="C14" s="2" t="s">
        <v>15</v>
      </c>
      <c r="D14" s="15">
        <v>1765.2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3696.19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3696.19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3696.19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19037.51</v>
      </c>
      <c r="E24" s="3"/>
    </row>
    <row r="25" spans="1:5" ht="38.25">
      <c r="A25" s="3"/>
      <c r="B25" s="26" t="s">
        <v>245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588.4*2*0.39</f>
        <v>458.952</v>
      </c>
      <c r="E27" s="3"/>
    </row>
    <row r="28" spans="1:5" ht="14.25">
      <c r="A28" s="3" t="s">
        <v>104</v>
      </c>
      <c r="B28" s="18" t="s">
        <v>246</v>
      </c>
      <c r="C28" s="2" t="s">
        <v>7</v>
      </c>
      <c r="D28" s="3"/>
      <c r="E28" s="3"/>
    </row>
    <row r="29" spans="1:7" ht="12.75">
      <c r="A29" s="3" t="s">
        <v>105</v>
      </c>
      <c r="B29" s="3" t="s">
        <v>49</v>
      </c>
      <c r="C29" s="2" t="s">
        <v>15</v>
      </c>
      <c r="D29" s="7">
        <f>588.4*2*0.22</f>
        <v>258.896</v>
      </c>
      <c r="E29" s="3"/>
      <c r="G29" s="27"/>
    </row>
    <row r="30" spans="1:5" ht="14.25">
      <c r="A30" s="3" t="s">
        <v>106</v>
      </c>
      <c r="B30" s="18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588.4*2*0.2</f>
        <v>235.36</v>
      </c>
      <c r="E31" s="3"/>
    </row>
    <row r="32" spans="1:5" ht="14.25">
      <c r="A32" s="3" t="s">
        <v>108</v>
      </c>
      <c r="B32" s="18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588.4*2*0.13</f>
        <v>152.984</v>
      </c>
      <c r="E33" s="3"/>
    </row>
    <row r="34" spans="1:5" ht="14.25">
      <c r="A34" s="3" t="s">
        <v>110</v>
      </c>
      <c r="B34" s="18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588.4*2*0.4</f>
        <v>470.72</v>
      </c>
      <c r="E35" s="3"/>
    </row>
    <row r="36" spans="1:5" ht="14.25">
      <c r="A36" s="3" t="s">
        <v>112</v>
      </c>
      <c r="B36" s="18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588.4*2*0.4</f>
        <v>470.72</v>
      </c>
      <c r="E37" s="3"/>
    </row>
    <row r="38" spans="1:5" ht="14.25">
      <c r="A38" s="3" t="s">
        <v>114</v>
      </c>
      <c r="B38" s="18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588.4*2*0.2</f>
        <v>235.36</v>
      </c>
      <c r="E39" s="3"/>
    </row>
    <row r="40" spans="1:5" ht="14.25">
      <c r="A40" s="8" t="s">
        <v>117</v>
      </c>
      <c r="B40" s="18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7">
        <f>588.4*2*0.23</f>
        <v>270.664</v>
      </c>
      <c r="E41" s="3"/>
    </row>
    <row r="42" spans="1:5" ht="14.25">
      <c r="A42" s="8" t="s">
        <v>118</v>
      </c>
      <c r="B42" s="18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588.4*2*0.13</f>
        <v>152.984</v>
      </c>
      <c r="E43" s="3"/>
    </row>
    <row r="44" spans="1:5" ht="14.25">
      <c r="A44" s="8" t="s">
        <v>120</v>
      </c>
      <c r="B44" s="18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588.4*2*0.31</f>
        <v>364.808</v>
      </c>
      <c r="E45" s="3"/>
    </row>
    <row r="46" spans="1:5" ht="28.5">
      <c r="A46" s="8" t="s">
        <v>122</v>
      </c>
      <c r="B46" s="19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588.4*2*0.46</f>
        <v>541.328</v>
      </c>
      <c r="E47" s="3"/>
    </row>
    <row r="48" spans="1:5" ht="28.5">
      <c r="A48" s="8" t="s">
        <v>124</v>
      </c>
      <c r="B48" s="19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588.4*2*0.44</f>
        <v>517.792</v>
      </c>
      <c r="E49" s="3"/>
    </row>
    <row r="50" spans="1:5" ht="25.5">
      <c r="A50" s="8" t="s">
        <v>126</v>
      </c>
      <c r="B50" s="21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588.4*2*2.7</f>
        <v>3177.36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7">
        <f>588.4*2*0.83</f>
        <v>976.7439999999999</v>
      </c>
      <c r="E57" s="3"/>
    </row>
    <row r="58" spans="1:5" ht="42.75">
      <c r="A58" s="8" t="s">
        <v>134</v>
      </c>
      <c r="B58" s="19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588.4*2*0.3</f>
        <v>353.03999999999996</v>
      </c>
      <c r="E59" s="3"/>
    </row>
    <row r="60" spans="1:5" ht="28.5">
      <c r="A60" s="8" t="s">
        <v>136</v>
      </c>
      <c r="B60" s="19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588.4*2*0.18</f>
        <v>211.82399999999998</v>
      </c>
      <c r="E61" s="3"/>
    </row>
    <row r="62" spans="1:5" ht="14.25">
      <c r="A62" s="8" t="s">
        <v>138</v>
      </c>
      <c r="B62" s="20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588.4*2*0.75</f>
        <v>882.5999999999999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588.4*2*0.43</f>
        <v>506.024</v>
      </c>
      <c r="E67" s="3"/>
    </row>
    <row r="68" spans="1:5" ht="14.25">
      <c r="A68" s="8" t="s">
        <v>145</v>
      </c>
      <c r="B68" s="18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588.4*2*0.7</f>
        <v>823.7599999999999</v>
      </c>
      <c r="E69" s="3"/>
    </row>
    <row r="70" spans="1:5" ht="12.75">
      <c r="A70" s="8" t="s">
        <v>147</v>
      </c>
      <c r="B70" s="17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588.4*2*1.05</f>
        <v>1235.64</v>
      </c>
      <c r="E71" s="3"/>
    </row>
    <row r="72" spans="1:5" ht="12.75">
      <c r="A72" s="3" t="s">
        <v>148</v>
      </c>
      <c r="B72" s="24" t="s">
        <v>274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7">
        <f>588.4*8.59</f>
        <v>5054.356</v>
      </c>
      <c r="E73" s="10"/>
    </row>
    <row r="74" spans="1:5" ht="14.25">
      <c r="A74" s="3" t="s">
        <v>242</v>
      </c>
      <c r="B74" s="18" t="s">
        <v>267</v>
      </c>
      <c r="C74" s="2" t="s">
        <v>7</v>
      </c>
      <c r="D74" s="3"/>
      <c r="E74" s="10"/>
    </row>
    <row r="75" spans="1:5" ht="12.75">
      <c r="A75" s="3" t="s">
        <v>243</v>
      </c>
      <c r="B75" s="14" t="s">
        <v>49</v>
      </c>
      <c r="C75" s="2" t="s">
        <v>15</v>
      </c>
      <c r="D75" s="3">
        <f>588.4*2*1.5</f>
        <v>1765.1999999999998</v>
      </c>
      <c r="E75" s="10"/>
    </row>
    <row r="76" spans="1:5" ht="12.75">
      <c r="A76" s="33" t="s">
        <v>149</v>
      </c>
      <c r="B76" s="38"/>
      <c r="C76" s="38"/>
      <c r="D76" s="38"/>
      <c r="E76" s="34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280</v>
      </c>
      <c r="E78" s="3"/>
    </row>
    <row r="79" spans="1:5" ht="12.75">
      <c r="A79" s="3" t="s">
        <v>53</v>
      </c>
      <c r="B79" s="3" t="s">
        <v>2</v>
      </c>
      <c r="C79" s="2" t="s">
        <v>151</v>
      </c>
      <c r="D79" s="12" t="s">
        <v>151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154</v>
      </c>
      <c r="B81" s="18" t="s">
        <v>246</v>
      </c>
      <c r="C81" s="2" t="s">
        <v>7</v>
      </c>
      <c r="D81" s="2" t="s">
        <v>7</v>
      </c>
      <c r="E81" s="3"/>
    </row>
    <row r="82" spans="1:5" ht="12.75">
      <c r="A82" s="3" t="s">
        <v>155</v>
      </c>
      <c r="B82" s="3" t="s">
        <v>52</v>
      </c>
      <c r="C82" s="2" t="s">
        <v>7</v>
      </c>
      <c r="D82" s="12" t="s">
        <v>280</v>
      </c>
      <c r="E82" s="3"/>
    </row>
    <row r="83" spans="1:5" ht="12.75">
      <c r="A83" s="3" t="s">
        <v>156</v>
      </c>
      <c r="B83" s="3" t="s">
        <v>2</v>
      </c>
      <c r="C83" s="2" t="s">
        <v>151</v>
      </c>
      <c r="D83" s="12" t="s">
        <v>151</v>
      </c>
      <c r="E83" s="3"/>
    </row>
    <row r="84" spans="1:5" ht="12.75">
      <c r="A84" s="3" t="s">
        <v>157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158</v>
      </c>
      <c r="B85" s="18" t="s">
        <v>247</v>
      </c>
      <c r="C85" s="2" t="s">
        <v>7</v>
      </c>
      <c r="D85" s="2" t="s">
        <v>7</v>
      </c>
      <c r="E85" s="3"/>
    </row>
    <row r="86" spans="1:5" ht="12.75">
      <c r="A86" s="3" t="s">
        <v>159</v>
      </c>
      <c r="B86" s="3" t="s">
        <v>52</v>
      </c>
      <c r="C86" s="2" t="s">
        <v>7</v>
      </c>
      <c r="D86" s="12" t="s">
        <v>280</v>
      </c>
      <c r="E86" s="3"/>
    </row>
    <row r="87" spans="1:5" ht="12.75">
      <c r="A87" s="3" t="s">
        <v>160</v>
      </c>
      <c r="B87" s="3" t="s">
        <v>2</v>
      </c>
      <c r="C87" s="2" t="s">
        <v>151</v>
      </c>
      <c r="D87" s="12" t="s">
        <v>151</v>
      </c>
      <c r="E87" s="3"/>
    </row>
    <row r="88" spans="1:5" ht="12.75">
      <c r="A88" s="3" t="s">
        <v>161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162</v>
      </c>
      <c r="B89" s="18" t="s">
        <v>248</v>
      </c>
      <c r="C89" s="2" t="s">
        <v>7</v>
      </c>
      <c r="D89" s="2" t="s">
        <v>7</v>
      </c>
      <c r="E89" s="3"/>
    </row>
    <row r="90" spans="1:5" ht="12.75">
      <c r="A90" s="3" t="s">
        <v>163</v>
      </c>
      <c r="B90" s="3" t="s">
        <v>52</v>
      </c>
      <c r="C90" s="2" t="s">
        <v>7</v>
      </c>
      <c r="D90" s="12" t="s">
        <v>280</v>
      </c>
      <c r="E90" s="3"/>
    </row>
    <row r="91" spans="1:5" ht="12.75">
      <c r="A91" s="3" t="s">
        <v>164</v>
      </c>
      <c r="B91" s="3" t="s">
        <v>2</v>
      </c>
      <c r="C91" s="2" t="s">
        <v>151</v>
      </c>
      <c r="D91" s="12" t="s">
        <v>151</v>
      </c>
      <c r="E91" s="3"/>
    </row>
    <row r="92" spans="1:5" ht="12.75">
      <c r="A92" s="3" t="s">
        <v>165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166</v>
      </c>
      <c r="B93" s="18" t="s">
        <v>249</v>
      </c>
      <c r="C93" s="2" t="s">
        <v>7</v>
      </c>
      <c r="D93" s="2" t="s">
        <v>7</v>
      </c>
      <c r="E93" s="3"/>
    </row>
    <row r="94" spans="1:5" ht="12.75">
      <c r="A94" s="3" t="s">
        <v>167</v>
      </c>
      <c r="B94" s="3" t="s">
        <v>52</v>
      </c>
      <c r="C94" s="2" t="s">
        <v>7</v>
      </c>
      <c r="D94" s="12" t="s">
        <v>280</v>
      </c>
      <c r="E94" s="3"/>
    </row>
    <row r="95" spans="1:5" ht="12.75">
      <c r="A95" s="3" t="s">
        <v>170</v>
      </c>
      <c r="B95" s="3" t="s">
        <v>2</v>
      </c>
      <c r="C95" s="2" t="s">
        <v>151</v>
      </c>
      <c r="D95" s="12" t="s">
        <v>151</v>
      </c>
      <c r="E95" s="3"/>
    </row>
    <row r="96" spans="1:5" ht="12.75">
      <c r="A96" s="3" t="s">
        <v>171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172</v>
      </c>
      <c r="B97" s="18" t="s">
        <v>250</v>
      </c>
      <c r="C97" s="2" t="s">
        <v>7</v>
      </c>
      <c r="D97" s="2" t="s">
        <v>7</v>
      </c>
      <c r="E97" s="3"/>
    </row>
    <row r="98" spans="1:5" ht="12.75">
      <c r="A98" s="3" t="s">
        <v>173</v>
      </c>
      <c r="B98" s="3" t="s">
        <v>52</v>
      </c>
      <c r="C98" s="2" t="s">
        <v>7</v>
      </c>
      <c r="D98" s="12" t="s">
        <v>280</v>
      </c>
      <c r="E98" s="3"/>
    </row>
    <row r="99" spans="1:5" ht="12.75">
      <c r="A99" s="3" t="s">
        <v>168</v>
      </c>
      <c r="B99" s="3" t="s">
        <v>2</v>
      </c>
      <c r="C99" s="2" t="s">
        <v>151</v>
      </c>
      <c r="D99" s="12" t="s">
        <v>151</v>
      </c>
      <c r="E99" s="3"/>
    </row>
    <row r="100" spans="1:5" ht="12.75">
      <c r="A100" s="3" t="s">
        <v>169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175</v>
      </c>
      <c r="B101" s="18" t="s">
        <v>251</v>
      </c>
      <c r="C101" s="2" t="s">
        <v>7</v>
      </c>
      <c r="D101" s="2" t="s">
        <v>7</v>
      </c>
      <c r="E101" s="3"/>
    </row>
    <row r="102" spans="1:5" ht="12.75">
      <c r="A102" s="3" t="s">
        <v>176</v>
      </c>
      <c r="B102" s="3" t="s">
        <v>52</v>
      </c>
      <c r="C102" s="2" t="s">
        <v>7</v>
      </c>
      <c r="D102" s="12" t="s">
        <v>280</v>
      </c>
      <c r="E102" s="3"/>
    </row>
    <row r="103" spans="1:5" ht="12.75">
      <c r="A103" s="3" t="s">
        <v>177</v>
      </c>
      <c r="B103" s="3" t="s">
        <v>2</v>
      </c>
      <c r="C103" s="2" t="s">
        <v>151</v>
      </c>
      <c r="D103" s="12" t="s">
        <v>151</v>
      </c>
      <c r="E103" s="3"/>
    </row>
    <row r="104" spans="1:5" ht="12.75">
      <c r="A104" s="3" t="s">
        <v>174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178</v>
      </c>
      <c r="B105" s="18" t="s">
        <v>252</v>
      </c>
      <c r="C105" s="2" t="s">
        <v>7</v>
      </c>
      <c r="D105" s="2" t="s">
        <v>7</v>
      </c>
      <c r="E105" s="3"/>
    </row>
    <row r="106" spans="1:5" ht="12.75">
      <c r="A106" s="3" t="s">
        <v>179</v>
      </c>
      <c r="B106" s="3" t="s">
        <v>52</v>
      </c>
      <c r="C106" s="2" t="s">
        <v>7</v>
      </c>
      <c r="D106" s="12" t="s">
        <v>280</v>
      </c>
      <c r="E106" s="3"/>
    </row>
    <row r="107" spans="1:5" ht="12.75">
      <c r="A107" s="3" t="s">
        <v>180</v>
      </c>
      <c r="B107" s="3" t="s">
        <v>2</v>
      </c>
      <c r="C107" s="2" t="s">
        <v>151</v>
      </c>
      <c r="D107" s="12" t="s">
        <v>151</v>
      </c>
      <c r="E107" s="3"/>
    </row>
    <row r="108" spans="1:5" ht="12.75">
      <c r="A108" s="3" t="s">
        <v>181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182</v>
      </c>
      <c r="B109" s="18" t="s">
        <v>253</v>
      </c>
      <c r="C109" s="2" t="s">
        <v>7</v>
      </c>
      <c r="D109" s="2" t="s">
        <v>7</v>
      </c>
      <c r="E109" s="3"/>
    </row>
    <row r="110" spans="1:5" ht="12.75">
      <c r="A110" s="3" t="s">
        <v>183</v>
      </c>
      <c r="B110" s="3" t="s">
        <v>52</v>
      </c>
      <c r="C110" s="2" t="s">
        <v>7</v>
      </c>
      <c r="D110" s="12" t="s">
        <v>280</v>
      </c>
      <c r="E110" s="3"/>
    </row>
    <row r="111" spans="1:5" ht="12.75">
      <c r="A111" s="3" t="s">
        <v>184</v>
      </c>
      <c r="B111" s="3" t="s">
        <v>2</v>
      </c>
      <c r="C111" s="2" t="s">
        <v>151</v>
      </c>
      <c r="D111" s="12" t="s">
        <v>151</v>
      </c>
      <c r="E111" s="3"/>
    </row>
    <row r="112" spans="1:5" ht="12.75">
      <c r="A112" s="3" t="s">
        <v>185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186</v>
      </c>
      <c r="B113" s="18" t="s">
        <v>254</v>
      </c>
      <c r="C113" s="2" t="s">
        <v>7</v>
      </c>
      <c r="D113" s="2" t="s">
        <v>7</v>
      </c>
      <c r="E113" s="3"/>
    </row>
    <row r="114" spans="1:5" ht="12.75">
      <c r="A114" s="3" t="s">
        <v>187</v>
      </c>
      <c r="B114" s="3" t="s">
        <v>52</v>
      </c>
      <c r="C114" s="2" t="s">
        <v>7</v>
      </c>
      <c r="D114" s="12" t="s">
        <v>280</v>
      </c>
      <c r="E114" s="3"/>
    </row>
    <row r="115" spans="1:5" ht="12.75">
      <c r="A115" s="3" t="s">
        <v>188</v>
      </c>
      <c r="B115" s="3" t="s">
        <v>2</v>
      </c>
      <c r="C115" s="2" t="s">
        <v>151</v>
      </c>
      <c r="D115" s="12" t="s">
        <v>151</v>
      </c>
      <c r="E115" s="3"/>
    </row>
    <row r="116" spans="1:5" ht="12.75">
      <c r="A116" s="3" t="s">
        <v>189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190</v>
      </c>
      <c r="B117" s="19" t="s">
        <v>255</v>
      </c>
      <c r="C117" s="2" t="s">
        <v>7</v>
      </c>
      <c r="D117" s="2" t="s">
        <v>7</v>
      </c>
      <c r="E117" s="3"/>
    </row>
    <row r="118" spans="1:5" ht="12.75">
      <c r="A118" s="3" t="s">
        <v>191</v>
      </c>
      <c r="B118" s="3" t="s">
        <v>52</v>
      </c>
      <c r="C118" s="2" t="s">
        <v>7</v>
      </c>
      <c r="D118" s="12" t="s">
        <v>280</v>
      </c>
      <c r="E118" s="3"/>
    </row>
    <row r="119" spans="1:5" ht="12.75">
      <c r="A119" s="3" t="s">
        <v>192</v>
      </c>
      <c r="B119" s="3" t="s">
        <v>2</v>
      </c>
      <c r="C119" s="2" t="s">
        <v>151</v>
      </c>
      <c r="D119" s="12" t="s">
        <v>151</v>
      </c>
      <c r="E119" s="3"/>
    </row>
    <row r="120" spans="1:5" ht="12.75">
      <c r="A120" s="3" t="s">
        <v>193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194</v>
      </c>
      <c r="B121" s="19" t="s">
        <v>256</v>
      </c>
      <c r="C121" s="2" t="s">
        <v>7</v>
      </c>
      <c r="D121" s="2" t="s">
        <v>7</v>
      </c>
      <c r="E121" s="3"/>
    </row>
    <row r="122" spans="1:5" ht="12.75">
      <c r="A122" s="3" t="s">
        <v>195</v>
      </c>
      <c r="B122" s="3" t="s">
        <v>52</v>
      </c>
      <c r="C122" s="2" t="s">
        <v>7</v>
      </c>
      <c r="D122" s="12" t="s">
        <v>280</v>
      </c>
      <c r="E122" s="3"/>
    </row>
    <row r="123" spans="1:5" ht="12.75">
      <c r="A123" s="3" t="s">
        <v>196</v>
      </c>
      <c r="B123" s="3" t="s">
        <v>2</v>
      </c>
      <c r="C123" s="2" t="s">
        <v>151</v>
      </c>
      <c r="D123" s="12" t="s">
        <v>151</v>
      </c>
      <c r="E123" s="3"/>
    </row>
    <row r="124" spans="1:5" ht="12.75">
      <c r="A124" s="3" t="s">
        <v>197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198</v>
      </c>
      <c r="B125" s="19" t="s">
        <v>257</v>
      </c>
      <c r="C125" s="2" t="s">
        <v>7</v>
      </c>
      <c r="D125" s="2" t="s">
        <v>7</v>
      </c>
      <c r="E125" s="3"/>
    </row>
    <row r="126" spans="1:5" ht="12.75">
      <c r="A126" s="3" t="s">
        <v>199</v>
      </c>
      <c r="B126" s="3" t="s">
        <v>52</v>
      </c>
      <c r="C126" s="2" t="s">
        <v>7</v>
      </c>
      <c r="D126" s="12" t="s">
        <v>280</v>
      </c>
      <c r="E126" s="3"/>
    </row>
    <row r="127" spans="1:5" ht="12.75">
      <c r="A127" s="3" t="s">
        <v>200</v>
      </c>
      <c r="B127" s="3" t="s">
        <v>2</v>
      </c>
      <c r="C127" s="2" t="s">
        <v>151</v>
      </c>
      <c r="D127" s="12" t="s">
        <v>151</v>
      </c>
      <c r="E127" s="3"/>
    </row>
    <row r="128" spans="1:5" ht="12.75">
      <c r="A128" s="3" t="s">
        <v>201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202</v>
      </c>
      <c r="B129" s="18" t="s">
        <v>259</v>
      </c>
      <c r="C129" s="2" t="s">
        <v>7</v>
      </c>
      <c r="D129" s="2" t="s">
        <v>7</v>
      </c>
      <c r="E129" s="3"/>
    </row>
    <row r="130" spans="1:5" ht="12.75">
      <c r="A130" s="3" t="s">
        <v>203</v>
      </c>
      <c r="B130" s="3" t="s">
        <v>52</v>
      </c>
      <c r="C130" s="2" t="s">
        <v>7</v>
      </c>
      <c r="D130" s="12" t="s">
        <v>280</v>
      </c>
      <c r="E130" s="3"/>
    </row>
    <row r="131" spans="1:5" ht="12.75">
      <c r="A131" s="3" t="s">
        <v>204</v>
      </c>
      <c r="B131" s="3" t="s">
        <v>2</v>
      </c>
      <c r="C131" s="2" t="s">
        <v>151</v>
      </c>
      <c r="D131" s="12" t="s">
        <v>151</v>
      </c>
      <c r="E131" s="3"/>
    </row>
    <row r="132" spans="1:5" ht="12.75">
      <c r="A132" s="3" t="s">
        <v>205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206</v>
      </c>
      <c r="B133" s="18" t="s">
        <v>260</v>
      </c>
      <c r="C133" s="2" t="s">
        <v>7</v>
      </c>
      <c r="D133" s="13" t="s">
        <v>7</v>
      </c>
      <c r="E133" s="3"/>
    </row>
    <row r="134" spans="1:5" ht="25.5">
      <c r="A134" s="3" t="s">
        <v>207</v>
      </c>
      <c r="B134" s="3" t="s">
        <v>52</v>
      </c>
      <c r="C134" s="2" t="s">
        <v>7</v>
      </c>
      <c r="D134" s="12" t="s">
        <v>153</v>
      </c>
      <c r="E134" s="3"/>
    </row>
    <row r="135" spans="1:5" ht="12.75">
      <c r="A135" s="3" t="s">
        <v>208</v>
      </c>
      <c r="B135" s="3" t="s">
        <v>2</v>
      </c>
      <c r="C135" s="2" t="s">
        <v>151</v>
      </c>
      <c r="D135" s="12" t="s">
        <v>151</v>
      </c>
      <c r="E135" s="3"/>
    </row>
    <row r="136" spans="1:5" ht="12.75">
      <c r="A136" s="3" t="s">
        <v>209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210</v>
      </c>
      <c r="B137" s="19" t="s">
        <v>261</v>
      </c>
      <c r="C137" s="2" t="s">
        <v>7</v>
      </c>
      <c r="D137" s="2" t="s">
        <v>7</v>
      </c>
      <c r="E137" s="3"/>
    </row>
    <row r="138" spans="1:5" ht="25.5">
      <c r="A138" s="3" t="s">
        <v>211</v>
      </c>
      <c r="B138" s="3" t="s">
        <v>52</v>
      </c>
      <c r="C138" s="2" t="s">
        <v>7</v>
      </c>
      <c r="D138" s="12" t="s">
        <v>153</v>
      </c>
      <c r="E138" s="3"/>
    </row>
    <row r="139" spans="1:5" ht="12.75">
      <c r="A139" s="3" t="s">
        <v>212</v>
      </c>
      <c r="B139" s="3" t="s">
        <v>2</v>
      </c>
      <c r="C139" s="2" t="s">
        <v>151</v>
      </c>
      <c r="D139" s="12" t="s">
        <v>151</v>
      </c>
      <c r="E139" s="3"/>
    </row>
    <row r="140" spans="1:5" ht="12.75">
      <c r="A140" s="3" t="s">
        <v>213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214</v>
      </c>
      <c r="B141" s="19" t="s">
        <v>262</v>
      </c>
      <c r="C141" s="2" t="s">
        <v>7</v>
      </c>
      <c r="D141" s="13" t="s">
        <v>7</v>
      </c>
      <c r="E141" s="3"/>
    </row>
    <row r="142" spans="1:5" ht="25.5">
      <c r="A142" s="3" t="s">
        <v>215</v>
      </c>
      <c r="B142" s="3" t="s">
        <v>52</v>
      </c>
      <c r="C142" s="2" t="s">
        <v>7</v>
      </c>
      <c r="D142" s="12" t="s">
        <v>153</v>
      </c>
      <c r="E142" s="3"/>
    </row>
    <row r="143" spans="1:5" ht="12.75">
      <c r="A143" s="3" t="s">
        <v>216</v>
      </c>
      <c r="B143" s="3" t="s">
        <v>2</v>
      </c>
      <c r="C143" s="2" t="s">
        <v>151</v>
      </c>
      <c r="D143" s="12" t="s">
        <v>151</v>
      </c>
      <c r="E143" s="3"/>
    </row>
    <row r="144" spans="1:5" ht="12.75">
      <c r="A144" s="3" t="s">
        <v>217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218</v>
      </c>
      <c r="B145" s="19" t="s">
        <v>264</v>
      </c>
      <c r="C145" s="2" t="s">
        <v>7</v>
      </c>
      <c r="D145" s="13" t="s">
        <v>7</v>
      </c>
      <c r="E145" s="3"/>
    </row>
    <row r="146" spans="1:5" ht="25.5">
      <c r="A146" s="3" t="s">
        <v>219</v>
      </c>
      <c r="B146" s="3" t="s">
        <v>52</v>
      </c>
      <c r="C146" s="2" t="s">
        <v>7</v>
      </c>
      <c r="D146" s="12" t="s">
        <v>153</v>
      </c>
      <c r="E146" s="3"/>
    </row>
    <row r="147" spans="1:5" ht="12.75">
      <c r="A147" s="3" t="s">
        <v>220</v>
      </c>
      <c r="B147" s="3" t="s">
        <v>2</v>
      </c>
      <c r="C147" s="2" t="s">
        <v>151</v>
      </c>
      <c r="D147" s="12" t="s">
        <v>151</v>
      </c>
      <c r="E147" s="3"/>
    </row>
    <row r="148" spans="1:5" ht="12.75">
      <c r="A148" s="3" t="s">
        <v>221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222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223</v>
      </c>
      <c r="B150" s="3" t="s">
        <v>52</v>
      </c>
      <c r="C150" s="2" t="s">
        <v>7</v>
      </c>
      <c r="D150" s="12" t="s">
        <v>153</v>
      </c>
      <c r="E150" s="3"/>
    </row>
    <row r="151" spans="1:5" ht="12.75">
      <c r="A151" s="3" t="s">
        <v>224</v>
      </c>
      <c r="B151" s="3" t="s">
        <v>2</v>
      </c>
      <c r="C151" s="2" t="s">
        <v>151</v>
      </c>
      <c r="D151" s="12" t="s">
        <v>151</v>
      </c>
      <c r="E151" s="3"/>
    </row>
    <row r="152" spans="1:5" ht="12.75">
      <c r="A152" s="3" t="s">
        <v>225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226</v>
      </c>
      <c r="B153" s="18" t="s">
        <v>265</v>
      </c>
      <c r="C153" s="2" t="s">
        <v>7</v>
      </c>
      <c r="D153" s="13" t="s">
        <v>7</v>
      </c>
      <c r="E153" s="3"/>
    </row>
    <row r="154" spans="1:5" ht="25.5">
      <c r="A154" s="3" t="s">
        <v>227</v>
      </c>
      <c r="B154" s="3" t="s">
        <v>52</v>
      </c>
      <c r="C154" s="2" t="s">
        <v>7</v>
      </c>
      <c r="D154" s="12" t="s">
        <v>153</v>
      </c>
      <c r="E154" s="3"/>
    </row>
    <row r="155" spans="1:5" ht="12.75">
      <c r="A155" s="3" t="s">
        <v>228</v>
      </c>
      <c r="B155" s="3" t="s">
        <v>2</v>
      </c>
      <c r="C155" s="2" t="s">
        <v>151</v>
      </c>
      <c r="D155" s="12" t="s">
        <v>151</v>
      </c>
      <c r="E155" s="3"/>
    </row>
    <row r="156" spans="1:5" ht="12.75">
      <c r="A156" s="3" t="s">
        <v>229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230</v>
      </c>
      <c r="B157" s="17" t="s">
        <v>266</v>
      </c>
      <c r="C157" s="2" t="s">
        <v>7</v>
      </c>
      <c r="D157" s="13" t="s">
        <v>7</v>
      </c>
      <c r="E157" s="3"/>
    </row>
    <row r="158" spans="1:5" ht="25.5">
      <c r="A158" s="3" t="s">
        <v>231</v>
      </c>
      <c r="B158" s="3" t="s">
        <v>52</v>
      </c>
      <c r="C158" s="2" t="s">
        <v>7</v>
      </c>
      <c r="D158" s="12" t="s">
        <v>153</v>
      </c>
      <c r="E158" s="3"/>
    </row>
    <row r="159" spans="1:5" ht="12.75">
      <c r="A159" s="3" t="s">
        <v>232</v>
      </c>
      <c r="B159" s="3" t="s">
        <v>2</v>
      </c>
      <c r="C159" s="2" t="s">
        <v>151</v>
      </c>
      <c r="D159" s="12" t="s">
        <v>151</v>
      </c>
      <c r="E159" s="3"/>
    </row>
    <row r="160" spans="1:5" ht="12.75">
      <c r="A160" s="3" t="s">
        <v>233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4" t="s">
        <v>274</v>
      </c>
      <c r="C161" s="2" t="s">
        <v>275</v>
      </c>
      <c r="D161" s="28"/>
      <c r="E161" s="3"/>
    </row>
    <row r="162" spans="1:5" ht="25.5">
      <c r="A162" s="3"/>
      <c r="B162" s="3" t="s">
        <v>52</v>
      </c>
      <c r="C162" s="2"/>
      <c r="D162" s="12" t="s">
        <v>153</v>
      </c>
      <c r="E162" s="3"/>
    </row>
    <row r="163" spans="1:5" ht="12.75">
      <c r="A163" s="3"/>
      <c r="B163" s="3" t="s">
        <v>2</v>
      </c>
      <c r="C163" s="2" t="s">
        <v>151</v>
      </c>
      <c r="D163" s="12" t="s">
        <v>151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2.75">
      <c r="A165" s="3"/>
      <c r="B165" s="24" t="s">
        <v>274</v>
      </c>
      <c r="C165" s="2" t="s">
        <v>275</v>
      </c>
      <c r="D165" s="9"/>
      <c r="E165" s="3"/>
    </row>
    <row r="166" spans="1:5" ht="14.25">
      <c r="A166" s="3" t="s">
        <v>234</v>
      </c>
      <c r="B166" s="18" t="s">
        <v>267</v>
      </c>
      <c r="C166" s="2" t="s">
        <v>7</v>
      </c>
      <c r="D166" s="29" t="s">
        <v>7</v>
      </c>
      <c r="E166" s="3"/>
    </row>
    <row r="167" spans="1:5" ht="25.5">
      <c r="A167" s="3" t="s">
        <v>235</v>
      </c>
      <c r="B167" s="3" t="s">
        <v>52</v>
      </c>
      <c r="C167" s="2" t="s">
        <v>7</v>
      </c>
      <c r="D167" s="12" t="s">
        <v>153</v>
      </c>
      <c r="E167" s="3"/>
    </row>
    <row r="168" spans="1:5" ht="12.75">
      <c r="A168" s="3" t="s">
        <v>236</v>
      </c>
      <c r="B168" s="3" t="s">
        <v>2</v>
      </c>
      <c r="C168" s="2" t="s">
        <v>151</v>
      </c>
      <c r="D168" s="12" t="s">
        <v>151</v>
      </c>
      <c r="E168" s="3"/>
    </row>
    <row r="169" spans="1:5" ht="12.75">
      <c r="A169" s="3" t="s">
        <v>237</v>
      </c>
      <c r="B169" s="3" t="s">
        <v>55</v>
      </c>
      <c r="C169" s="2" t="s">
        <v>15</v>
      </c>
      <c r="D169" s="9">
        <v>1.5</v>
      </c>
      <c r="E169" s="3"/>
    </row>
    <row r="170" spans="1:5" ht="12.75">
      <c r="A170" s="33" t="s">
        <v>56</v>
      </c>
      <c r="B170" s="34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33" t="s">
        <v>62</v>
      </c>
      <c r="B175" s="34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>
      <c r="A179" s="3" t="s">
        <v>71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72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75</v>
      </c>
      <c r="B181" s="3" t="s">
        <v>46</v>
      </c>
      <c r="C181" s="2" t="s">
        <v>15</v>
      </c>
      <c r="D181" s="7">
        <v>0</v>
      </c>
      <c r="E181" s="3"/>
    </row>
    <row r="182" spans="1:5" ht="12.75">
      <c r="A182" s="35" t="s">
        <v>152</v>
      </c>
      <c r="B182" s="36"/>
      <c r="C182" s="36"/>
      <c r="D182" s="36"/>
      <c r="E182" s="37"/>
    </row>
    <row r="183" spans="1:5" ht="12.75">
      <c r="A183" s="3" t="s">
        <v>77</v>
      </c>
      <c r="B183" s="3" t="s">
        <v>70</v>
      </c>
      <c r="C183" s="2" t="s">
        <v>7</v>
      </c>
      <c r="D183" s="7">
        <v>0</v>
      </c>
      <c r="E183" s="3"/>
    </row>
    <row r="184" spans="1:5" ht="12.75">
      <c r="A184" s="3" t="s">
        <v>79</v>
      </c>
      <c r="B184" s="3" t="s">
        <v>2</v>
      </c>
      <c r="C184" s="2" t="s">
        <v>7</v>
      </c>
      <c r="D184" s="7">
        <v>0</v>
      </c>
      <c r="E184" s="3"/>
    </row>
    <row r="185" spans="1:5" ht="12.75">
      <c r="A185" s="3" t="s">
        <v>81</v>
      </c>
      <c r="B185" s="3" t="s">
        <v>73</v>
      </c>
      <c r="C185" s="2" t="s">
        <v>74</v>
      </c>
      <c r="D185" s="7">
        <v>0</v>
      </c>
      <c r="E185" s="3"/>
    </row>
    <row r="186" spans="1:5" ht="12.75">
      <c r="A186" s="3" t="s">
        <v>83</v>
      </c>
      <c r="B186" s="3" t="s">
        <v>76</v>
      </c>
      <c r="C186" s="2" t="s">
        <v>15</v>
      </c>
      <c r="D186" s="7">
        <v>0</v>
      </c>
      <c r="E186" s="3"/>
    </row>
    <row r="187" spans="1:5" ht="12.75">
      <c r="A187" s="3" t="s">
        <v>85</v>
      </c>
      <c r="B187" s="3" t="s">
        <v>78</v>
      </c>
      <c r="C187" s="2" t="s">
        <v>15</v>
      </c>
      <c r="D187" s="7">
        <v>0</v>
      </c>
      <c r="E187" s="3"/>
    </row>
    <row r="188" spans="1:5" ht="12.75">
      <c r="A188" s="3" t="s">
        <v>87</v>
      </c>
      <c r="B188" s="3" t="s">
        <v>80</v>
      </c>
      <c r="C188" s="2" t="s">
        <v>15</v>
      </c>
      <c r="D188" s="7">
        <v>0</v>
      </c>
      <c r="E188" s="3"/>
    </row>
    <row r="189" spans="1:5" ht="12.75">
      <c r="A189" s="3" t="s">
        <v>90</v>
      </c>
      <c r="B189" s="3" t="s">
        <v>82</v>
      </c>
      <c r="C189" s="2" t="s">
        <v>15</v>
      </c>
      <c r="D189" s="7">
        <v>0</v>
      </c>
      <c r="E189" s="3"/>
    </row>
    <row r="190" spans="1:5" ht="12.75">
      <c r="A190" s="3" t="s">
        <v>91</v>
      </c>
      <c r="B190" s="3" t="s">
        <v>84</v>
      </c>
      <c r="C190" s="2" t="s">
        <v>15</v>
      </c>
      <c r="D190" s="7">
        <v>0</v>
      </c>
      <c r="E190" s="3"/>
    </row>
    <row r="191" spans="1:5" ht="12.75">
      <c r="A191" s="3" t="s">
        <v>92</v>
      </c>
      <c r="B191" s="3" t="s">
        <v>86</v>
      </c>
      <c r="C191" s="2" t="s">
        <v>15</v>
      </c>
      <c r="D191" s="7">
        <v>0</v>
      </c>
      <c r="E191" s="3"/>
    </row>
    <row r="192" spans="1:5" ht="12.75">
      <c r="A192" s="3" t="s">
        <v>94</v>
      </c>
      <c r="B192" s="3" t="s">
        <v>88</v>
      </c>
      <c r="C192" s="2" t="s">
        <v>15</v>
      </c>
      <c r="D192" s="7">
        <v>0</v>
      </c>
      <c r="E192" s="3"/>
    </row>
    <row r="193" spans="1:5" ht="12.75">
      <c r="A193" s="33" t="s">
        <v>89</v>
      </c>
      <c r="B193" s="38"/>
      <c r="C193" s="38"/>
      <c r="D193" s="38"/>
      <c r="E193" s="34"/>
    </row>
    <row r="194" spans="1:5" ht="12.75">
      <c r="A194" s="3" t="s">
        <v>96</v>
      </c>
      <c r="B194" s="3" t="s">
        <v>57</v>
      </c>
      <c r="C194" s="2" t="s">
        <v>58</v>
      </c>
      <c r="D194" s="7">
        <v>0</v>
      </c>
      <c r="E194" s="3"/>
    </row>
    <row r="195" spans="1:5" ht="12.75">
      <c r="A195" s="3" t="s">
        <v>98</v>
      </c>
      <c r="B195" s="3" t="s">
        <v>59</v>
      </c>
      <c r="C195" s="2" t="s">
        <v>58</v>
      </c>
      <c r="D195" s="7">
        <v>0</v>
      </c>
      <c r="E195" s="3"/>
    </row>
    <row r="196" spans="1:5" ht="12.75">
      <c r="A196" s="3" t="s">
        <v>100</v>
      </c>
      <c r="B196" s="3" t="s">
        <v>60</v>
      </c>
      <c r="C196" s="2" t="s">
        <v>93</v>
      </c>
      <c r="D196" s="7">
        <v>0</v>
      </c>
      <c r="E196" s="3"/>
    </row>
    <row r="197" spans="1:5" ht="12.75">
      <c r="A197" s="3" t="s">
        <v>238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33" t="s">
        <v>95</v>
      </c>
      <c r="B198" s="38"/>
      <c r="C198" s="38"/>
      <c r="D198" s="38"/>
      <c r="E198" s="34"/>
    </row>
    <row r="199" spans="1:5" ht="12.75">
      <c r="A199" s="3" t="s">
        <v>239</v>
      </c>
      <c r="B199" s="3" t="s">
        <v>97</v>
      </c>
      <c r="C199" s="2" t="s">
        <v>58</v>
      </c>
      <c r="D199" s="7">
        <v>0</v>
      </c>
      <c r="E199" s="3"/>
    </row>
    <row r="200" spans="1:5" ht="12.75">
      <c r="A200" s="3" t="s">
        <v>240</v>
      </c>
      <c r="B200" s="3" t="s">
        <v>99</v>
      </c>
      <c r="C200" s="2" t="s">
        <v>58</v>
      </c>
      <c r="D200" s="7">
        <v>0</v>
      </c>
      <c r="E200" s="11"/>
    </row>
    <row r="201" spans="1:5" ht="12.75">
      <c r="A201" s="3" t="s">
        <v>241</v>
      </c>
      <c r="B201" s="3" t="s">
        <v>101</v>
      </c>
      <c r="C201" s="2" t="s">
        <v>15</v>
      </c>
      <c r="D201" s="7">
        <v>0</v>
      </c>
      <c r="E201" s="11"/>
    </row>
  </sheetData>
  <sheetProtection/>
  <mergeCells count="8">
    <mergeCell ref="A175:B175"/>
    <mergeCell ref="A182:E182"/>
    <mergeCell ref="A193:E193"/>
    <mergeCell ref="A198:E198"/>
    <mergeCell ref="A1:E1"/>
    <mergeCell ref="A7:E7"/>
    <mergeCell ref="A76:E76"/>
    <mergeCell ref="A170:B17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B195" sqref="A195:E202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8.5" customHeight="1">
      <c r="A1" s="39" t="s">
        <v>273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36189.96</v>
      </c>
      <c r="E11" s="3"/>
    </row>
    <row r="12" spans="1:7" ht="12.75">
      <c r="A12" s="3" t="s">
        <v>21</v>
      </c>
      <c r="B12" s="5" t="s">
        <v>22</v>
      </c>
      <c r="C12" s="2" t="s">
        <v>15</v>
      </c>
      <c r="D12" s="15">
        <v>26503.88</v>
      </c>
      <c r="E12" s="3"/>
      <c r="G12" s="27"/>
    </row>
    <row r="13" spans="1:5" ht="12.75">
      <c r="A13" s="3" t="s">
        <v>23</v>
      </c>
      <c r="B13" s="5" t="s">
        <v>24</v>
      </c>
      <c r="C13" s="2" t="s">
        <v>15</v>
      </c>
      <c r="D13" s="15">
        <v>4816.6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4869.48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2946.46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2946.46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2946.46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33243.5</v>
      </c>
      <c r="E24" s="3"/>
    </row>
    <row r="25" spans="1:5" ht="38.25">
      <c r="A25" s="3"/>
      <c r="B25" s="26" t="s">
        <v>245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1159.4*2*0.39</f>
        <v>904.3320000000001</v>
      </c>
      <c r="E27" s="3"/>
      <c r="G27" s="27"/>
    </row>
    <row r="28" spans="1:5" ht="14.25">
      <c r="A28" s="3" t="s">
        <v>104</v>
      </c>
      <c r="B28" s="18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1159.4*2*0.32</f>
        <v>742.0160000000001</v>
      </c>
      <c r="E29" s="3"/>
    </row>
    <row r="30" spans="1:5" ht="14.25">
      <c r="A30" s="3" t="s">
        <v>106</v>
      </c>
      <c r="B30" s="18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1159.4*2*0.2</f>
        <v>463.76000000000005</v>
      </c>
      <c r="E31" s="3"/>
    </row>
    <row r="32" spans="1:5" ht="14.25">
      <c r="A32" s="3" t="s">
        <v>108</v>
      </c>
      <c r="B32" s="18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1159.4*2*0.13</f>
        <v>301.444</v>
      </c>
      <c r="E33" s="3"/>
    </row>
    <row r="34" spans="1:5" ht="14.25">
      <c r="A34" s="3" t="s">
        <v>110</v>
      </c>
      <c r="B34" s="18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1159.4*2*0.4</f>
        <v>927.5200000000001</v>
      </c>
      <c r="E35" s="3"/>
    </row>
    <row r="36" spans="1:5" ht="14.25">
      <c r="A36" s="3" t="s">
        <v>112</v>
      </c>
      <c r="B36" s="18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1159.4*2*0.4</f>
        <v>927.5200000000001</v>
      </c>
      <c r="E37" s="3"/>
    </row>
    <row r="38" spans="1:5" ht="14.25">
      <c r="A38" s="3" t="s">
        <v>114</v>
      </c>
      <c r="B38" s="18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1159.4*2*D102</f>
        <v>463.76000000000005</v>
      </c>
      <c r="E39" s="3"/>
    </row>
    <row r="40" spans="1:5" ht="14.25">
      <c r="A40" s="8" t="s">
        <v>117</v>
      </c>
      <c r="B40" s="18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1159.4*2*0.3</f>
        <v>695.64</v>
      </c>
      <c r="E41" s="3"/>
    </row>
    <row r="42" spans="1:5" ht="14.25">
      <c r="A42" s="8" t="s">
        <v>118</v>
      </c>
      <c r="B42" s="18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1159.4*2*0.17</f>
        <v>394.1960000000001</v>
      </c>
      <c r="E43" s="3"/>
    </row>
    <row r="44" spans="1:5" ht="14.25">
      <c r="A44" s="8" t="s">
        <v>120</v>
      </c>
      <c r="B44" s="18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1159.4*2*0.43</f>
        <v>997.0840000000001</v>
      </c>
      <c r="E45" s="3"/>
    </row>
    <row r="46" spans="1:5" ht="28.5">
      <c r="A46" s="8" t="s">
        <v>122</v>
      </c>
      <c r="B46" s="19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1159.4*2*0.46</f>
        <v>1066.6480000000001</v>
      </c>
      <c r="E47" s="3"/>
    </row>
    <row r="48" spans="1:5" ht="28.5">
      <c r="A48" s="8" t="s">
        <v>124</v>
      </c>
      <c r="B48" s="19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1159.4*2*0.44</f>
        <v>1020.272</v>
      </c>
      <c r="E49" s="3"/>
    </row>
    <row r="50" spans="1:5" ht="25.5">
      <c r="A50" s="8" t="s">
        <v>126</v>
      </c>
      <c r="B50" s="21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1159.4*2*3.48</f>
        <v>8069.424000000001</v>
      </c>
      <c r="E53" s="3"/>
    </row>
    <row r="54" spans="1:5" ht="14.25">
      <c r="A54" s="8" t="s">
        <v>130</v>
      </c>
      <c r="B54" s="18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1159.4*2*2.28</f>
        <v>5286.864</v>
      </c>
      <c r="E55" s="3"/>
    </row>
    <row r="56" spans="1:5" ht="14.25">
      <c r="A56" s="8" t="s">
        <v>132</v>
      </c>
      <c r="B56" s="18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1159.4*2*0.85</f>
        <v>1970.98</v>
      </c>
      <c r="E57" s="3"/>
    </row>
    <row r="58" spans="1:5" ht="42.75">
      <c r="A58" s="8" t="s">
        <v>134</v>
      </c>
      <c r="B58" s="19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1159.4*2*0.8</f>
        <v>1855.0400000000002</v>
      </c>
      <c r="E59" s="3"/>
    </row>
    <row r="60" spans="1:5" ht="28.5">
      <c r="A60" s="8" t="s">
        <v>136</v>
      </c>
      <c r="B60" s="19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1159.4*2*0.18</f>
        <v>417.384</v>
      </c>
      <c r="E61" s="3"/>
    </row>
    <row r="62" spans="1:5" ht="14.25">
      <c r="A62" s="8" t="s">
        <v>138</v>
      </c>
      <c r="B62" s="20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1159.4*2*0.8</f>
        <v>1855.0400000000002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1159.4*2*0.43</f>
        <v>997.0840000000001</v>
      </c>
      <c r="E67" s="3"/>
    </row>
    <row r="68" spans="1:5" ht="14.25">
      <c r="A68" s="8" t="s">
        <v>145</v>
      </c>
      <c r="B68" s="18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1159.4*2*0.7</f>
        <v>1623.16</v>
      </c>
      <c r="E69" s="3"/>
    </row>
    <row r="70" spans="1:5" ht="12.75">
      <c r="A70" s="8" t="s">
        <v>147</v>
      </c>
      <c r="B70" s="17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1159.4*2*1.05</f>
        <v>2434.7400000000002</v>
      </c>
      <c r="E71" s="3"/>
    </row>
    <row r="72" spans="1:5" ht="14.25">
      <c r="A72" s="3" t="s">
        <v>242</v>
      </c>
      <c r="B72" s="18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1159.4*2*2.1</f>
        <v>4869.4800000000005</v>
      </c>
      <c r="E73" s="10"/>
    </row>
    <row r="74" spans="1:5" ht="12.75" customHeight="1">
      <c r="A74" s="33" t="s">
        <v>149</v>
      </c>
      <c r="B74" s="38"/>
      <c r="C74" s="38"/>
      <c r="D74" s="38"/>
      <c r="E74" s="34"/>
    </row>
    <row r="75" spans="1:5" ht="14.2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150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4.25">
      <c r="A79" s="3" t="s">
        <v>154</v>
      </c>
      <c r="B79" s="18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150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4.25">
      <c r="A83" s="3" t="s">
        <v>158</v>
      </c>
      <c r="B83" s="18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150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4.25">
      <c r="A87" s="3" t="s">
        <v>162</v>
      </c>
      <c r="B87" s="18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150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4.25">
      <c r="A91" s="3" t="s">
        <v>166</v>
      </c>
      <c r="B91" s="18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150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4.25">
      <c r="A95" s="3" t="s">
        <v>172</v>
      </c>
      <c r="B95" s="18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150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4.25">
      <c r="A99" s="3" t="s">
        <v>175</v>
      </c>
      <c r="B99" s="18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150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4.25">
      <c r="A103" s="3" t="s">
        <v>178</v>
      </c>
      <c r="B103" s="18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150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4.25">
      <c r="A107" s="3" t="s">
        <v>182</v>
      </c>
      <c r="B107" s="18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150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4.25">
      <c r="A111" s="3" t="s">
        <v>186</v>
      </c>
      <c r="B111" s="18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150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28.5">
      <c r="A115" s="3" t="s">
        <v>190</v>
      </c>
      <c r="B115" s="19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150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28.5">
      <c r="A119" s="3" t="s">
        <v>194</v>
      </c>
      <c r="B119" s="19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150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28.5">
      <c r="A123" s="3" t="s">
        <v>198</v>
      </c>
      <c r="B123" s="19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150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4.25">
      <c r="A127" s="3" t="s">
        <v>202</v>
      </c>
      <c r="B127" s="18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150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4.25">
      <c r="A131" s="3" t="s">
        <v>206</v>
      </c>
      <c r="B131" s="18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42.75">
      <c r="A135" s="3" t="s">
        <v>210</v>
      </c>
      <c r="B135" s="19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28.5">
      <c r="A139" s="3" t="s">
        <v>214</v>
      </c>
      <c r="B139" s="19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4.25">
      <c r="A143" s="3" t="s">
        <v>218</v>
      </c>
      <c r="B143" s="19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4.25">
      <c r="A147" s="3" t="s">
        <v>222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4.25">
      <c r="A151" s="3" t="s">
        <v>226</v>
      </c>
      <c r="B151" s="18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17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4.25">
      <c r="A159" s="3" t="s">
        <v>234</v>
      </c>
      <c r="B159" s="18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 customHeight="1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 customHeight="1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 customHeight="1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68:B168"/>
    <mergeCell ref="A175:E175"/>
    <mergeCell ref="A186:E186"/>
    <mergeCell ref="A191:E191"/>
    <mergeCell ref="A1:E1"/>
    <mergeCell ref="A7:E7"/>
    <mergeCell ref="A74:E74"/>
    <mergeCell ref="A163:B16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4"/>
  <sheetViews>
    <sheetView zoomScalePageLayoutView="0" workbookViewId="0" topLeftCell="A1">
      <selection activeCell="A74" sqref="A74:E74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39" t="s">
        <v>272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28496.3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v>18866.36</v>
      </c>
      <c r="E12" s="3"/>
    </row>
    <row r="13" spans="1:7" ht="12.75">
      <c r="A13" s="3" t="s">
        <v>23</v>
      </c>
      <c r="B13" s="5" t="s">
        <v>24</v>
      </c>
      <c r="C13" s="2" t="s">
        <v>15</v>
      </c>
      <c r="D13" s="15">
        <v>6163.68</v>
      </c>
      <c r="E13" s="3"/>
      <c r="G13" s="27"/>
    </row>
    <row r="14" spans="1:5" ht="12.75">
      <c r="A14" s="3" t="s">
        <v>25</v>
      </c>
      <c r="B14" s="5" t="s">
        <v>26</v>
      </c>
      <c r="C14" s="2" t="s">
        <v>15</v>
      </c>
      <c r="D14" s="15">
        <v>3466.26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4844.04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4844.04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4844.04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23652.26</v>
      </c>
      <c r="E24" s="3"/>
    </row>
    <row r="25" spans="1:5" ht="24" customHeight="1">
      <c r="A25" s="3"/>
      <c r="B25" s="25" t="s">
        <v>245</v>
      </c>
      <c r="C25" s="2"/>
      <c r="D25" s="16"/>
      <c r="E25" s="3"/>
    </row>
    <row r="26" spans="1:5" ht="15">
      <c r="A26" s="3" t="s">
        <v>47</v>
      </c>
      <c r="B26" s="23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825.3*2*0.39</f>
        <v>643.734</v>
      </c>
      <c r="E27" s="3"/>
    </row>
    <row r="28" spans="1:8" ht="15">
      <c r="A28" s="3" t="s">
        <v>104</v>
      </c>
      <c r="B28" s="23" t="s">
        <v>246</v>
      </c>
      <c r="C28" s="2" t="s">
        <v>7</v>
      </c>
      <c r="D28" s="3"/>
      <c r="E28" s="3"/>
      <c r="H28" s="27"/>
    </row>
    <row r="29" spans="1:5" ht="12.75">
      <c r="A29" s="3" t="s">
        <v>105</v>
      </c>
      <c r="B29" s="3" t="s">
        <v>49</v>
      </c>
      <c r="C29" s="2" t="s">
        <v>15</v>
      </c>
      <c r="D29" s="7">
        <f>825.3*2*0.32</f>
        <v>528.192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825.3*2*0.2</f>
        <v>330.12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825.3*2*0.13</f>
        <v>214.578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825.3*2*0.4</f>
        <v>660.24</v>
      </c>
      <c r="E35" s="3"/>
    </row>
    <row r="36" spans="1:5" ht="15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825.3*2*0.4</f>
        <v>660.24</v>
      </c>
      <c r="E37" s="3"/>
    </row>
    <row r="38" spans="1:5" ht="15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825.3*2*D102</f>
        <v>330.12</v>
      </c>
      <c r="E39" s="3"/>
    </row>
    <row r="40" spans="1:5" ht="15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825.3*2*0.3</f>
        <v>495.17999999999995</v>
      </c>
      <c r="E41" s="3"/>
    </row>
    <row r="42" spans="1:5" ht="15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825.3*2*0.17</f>
        <v>280.60200000000003</v>
      </c>
      <c r="E43" s="3"/>
    </row>
    <row r="44" spans="1:5" ht="15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825.3*2*0.43</f>
        <v>709.7579999999999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825.3*2*0.46</f>
        <v>759.276</v>
      </c>
      <c r="E47" s="3"/>
    </row>
    <row r="48" spans="1:5" ht="30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825.3*2*0.44</f>
        <v>726.264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825.3*2*3.48</f>
        <v>5744.088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825.3*2*2.28</f>
        <v>3763.3679999999995</v>
      </c>
      <c r="E55" s="3"/>
    </row>
    <row r="56" spans="1:5" ht="15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825.3*2*0.85</f>
        <v>1403.01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825.3*2*0.8</f>
        <v>1320.48</v>
      </c>
      <c r="E59" s="3"/>
    </row>
    <row r="60" spans="1:5" ht="30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825.3*2*0.18</f>
        <v>297.10799999999995</v>
      </c>
      <c r="E61" s="3"/>
    </row>
    <row r="62" spans="1:5" ht="23.25" customHeight="1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825.3*2*0.8</f>
        <v>1320.48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825.3*2*0.43</f>
        <v>709.7579999999999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825.3*2*0.7</f>
        <v>1155.4199999999998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825.3*2*1.05</f>
        <v>1733.1299999999999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825.3*2*2.1</f>
        <v>3466.2599999999998</v>
      </c>
      <c r="E73" s="10"/>
    </row>
    <row r="74" spans="1:5" ht="22.5" customHeight="1">
      <c r="A74" s="33" t="s">
        <v>149</v>
      </c>
      <c r="B74" s="38"/>
      <c r="C74" s="38"/>
      <c r="D74" s="38"/>
      <c r="E74" s="34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68:B168"/>
    <mergeCell ref="A175:E175"/>
    <mergeCell ref="A186:E186"/>
    <mergeCell ref="A191:E191"/>
    <mergeCell ref="A1:E1"/>
    <mergeCell ref="A7:E7"/>
    <mergeCell ref="A74:E74"/>
    <mergeCell ref="A163:B16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15">
      <selection activeCell="D128" sqref="D128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39" t="s">
        <v>271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31471.38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v>24743.66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v>4875.38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v>4546.08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6619.16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6619.16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6619.16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20692.9</v>
      </c>
      <c r="E24" s="3"/>
    </row>
    <row r="25" spans="1:5" ht="12.75" customHeight="1">
      <c r="A25" s="3"/>
      <c r="B25" s="25" t="s">
        <v>245</v>
      </c>
      <c r="C25" s="2"/>
      <c r="D25" s="16"/>
      <c r="E25" s="3"/>
    </row>
    <row r="26" spans="1:5" ht="15">
      <c r="A26" s="3" t="s">
        <v>47</v>
      </c>
      <c r="B26" s="23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1082.4*2*0.39</f>
        <v>844.272</v>
      </c>
      <c r="E27" s="3"/>
    </row>
    <row r="28" spans="1:7" ht="15">
      <c r="A28" s="3" t="s">
        <v>104</v>
      </c>
      <c r="B28" s="23" t="s">
        <v>246</v>
      </c>
      <c r="C28" s="2" t="s">
        <v>7</v>
      </c>
      <c r="D28" s="3"/>
      <c r="E28" s="3"/>
      <c r="G28" s="27"/>
    </row>
    <row r="29" spans="1:5" ht="12.75">
      <c r="A29" s="3" t="s">
        <v>105</v>
      </c>
      <c r="B29" s="3" t="s">
        <v>49</v>
      </c>
      <c r="C29" s="2" t="s">
        <v>15</v>
      </c>
      <c r="D29" s="7">
        <f>1082.4*2*0.32</f>
        <v>692.7360000000001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1082.4*2*0.2</f>
        <v>432.96000000000004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1082.4*2*0.13</f>
        <v>281.42400000000004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1082.4*2*0.4</f>
        <v>865.9200000000001</v>
      </c>
      <c r="E35" s="3"/>
    </row>
    <row r="36" spans="1:5" ht="15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1082.4*2*0.4</f>
        <v>865.9200000000001</v>
      </c>
      <c r="E37" s="3"/>
    </row>
    <row r="38" spans="1:5" ht="15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1082.4*2*D102</f>
        <v>432.96000000000004</v>
      </c>
      <c r="E39" s="3"/>
    </row>
    <row r="40" spans="1:5" ht="15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1082.4*2*0.3</f>
        <v>649.44</v>
      </c>
      <c r="E41" s="3"/>
    </row>
    <row r="42" spans="1:5" ht="15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1082.4*2*0.17</f>
        <v>368.0160000000001</v>
      </c>
      <c r="E43" s="3"/>
    </row>
    <row r="44" spans="1:5" ht="15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1082.4*2*0.43</f>
        <v>930.864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1082.4*2*0.46</f>
        <v>995.8080000000001</v>
      </c>
      <c r="E47" s="3"/>
    </row>
    <row r="48" spans="1:5" ht="30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1082.4*2*0.44</f>
        <v>952.5120000000001</v>
      </c>
      <c r="E49" s="3"/>
    </row>
    <row r="50" spans="1:5" ht="25.5">
      <c r="A50" s="8" t="s">
        <v>126</v>
      </c>
      <c r="B50" s="16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1082.4*2*3.48</f>
        <v>7533.504000000001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1082.4*2*2.28</f>
        <v>4935.744</v>
      </c>
      <c r="E55" s="3"/>
    </row>
    <row r="56" spans="1:5" ht="15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1082.4*2*0.85</f>
        <v>1840.0800000000002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1082.4*2*0.8</f>
        <v>1731.8400000000001</v>
      </c>
      <c r="E59" s="3"/>
    </row>
    <row r="60" spans="1:5" ht="30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1082.4*2*0.18</f>
        <v>389.66400000000004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1082.4*2*0.8</f>
        <v>1731.8400000000001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1082.4*2*0.43</f>
        <v>930.864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1082.4*2*0.7</f>
        <v>1515.3600000000001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1082.4*2*1.05</f>
        <v>2273.0400000000004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1082.4*2*2.1</f>
        <v>4546.080000000001</v>
      </c>
      <c r="E73" s="10"/>
    </row>
    <row r="74" spans="1:5" ht="12.75" customHeight="1">
      <c r="A74" s="33" t="s">
        <v>149</v>
      </c>
      <c r="B74" s="38"/>
      <c r="C74" s="38"/>
      <c r="D74" s="38"/>
      <c r="E74" s="34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238</v>
      </c>
      <c r="B190" s="3" t="s">
        <v>61</v>
      </c>
      <c r="C190" s="2" t="s">
        <v>15</v>
      </c>
      <c r="D190" s="7">
        <v>-6852.78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68:B168"/>
    <mergeCell ref="A175:E175"/>
    <mergeCell ref="A186:E186"/>
    <mergeCell ref="A191:E191"/>
    <mergeCell ref="A1:E1"/>
    <mergeCell ref="A7:E7"/>
    <mergeCell ref="A74:E74"/>
    <mergeCell ref="A163:B16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B154">
      <selection activeCell="G163" sqref="G163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39" t="s">
        <v>281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44136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90734.007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</f>
        <v>21103.488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D53+D55+D57+D59+D61+D65+D67+D69+D71</f>
        <v>58089.54899999999</v>
      </c>
      <c r="E13" s="3"/>
    </row>
    <row r="14" spans="1:7" ht="12.75">
      <c r="A14" s="3" t="s">
        <v>25</v>
      </c>
      <c r="B14" s="5" t="s">
        <v>26</v>
      </c>
      <c r="C14" s="2" t="s">
        <v>15</v>
      </c>
      <c r="D14" s="15">
        <f>D73</f>
        <v>11540.97</v>
      </c>
      <c r="E14" s="3"/>
      <c r="G14" s="27"/>
    </row>
    <row r="15" spans="1:5" ht="12.75">
      <c r="A15" s="3" t="s">
        <v>27</v>
      </c>
      <c r="B15" s="3" t="s">
        <v>28</v>
      </c>
      <c r="C15" s="2" t="s">
        <v>15</v>
      </c>
      <c r="D15" s="15">
        <v>60565.15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60565.15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60565.15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5">
        <f>D11-D21</f>
        <v>30168.856999999996</v>
      </c>
      <c r="E24" s="3"/>
    </row>
    <row r="25" spans="1:5" ht="12.75" customHeight="1">
      <c r="A25" s="3"/>
      <c r="B25" s="25" t="s">
        <v>245</v>
      </c>
      <c r="C25" s="2"/>
      <c r="D25" s="16"/>
      <c r="E25" s="3"/>
    </row>
    <row r="26" spans="1:5" ht="14.25">
      <c r="A26" s="3" t="s">
        <v>47</v>
      </c>
      <c r="B26" s="32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785.1*7*0.39</f>
        <v>2143.323</v>
      </c>
      <c r="E27" s="3"/>
      <c r="G27" s="27"/>
    </row>
    <row r="28" spans="1:5" ht="15">
      <c r="A28" s="3" t="s">
        <v>104</v>
      </c>
      <c r="B28" s="23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785.1*7*0.32</f>
        <v>1758.624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785.1*7*0.2</f>
        <v>1099.14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785.1*7*0.13</f>
        <v>714.441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785.1*7*0.4</f>
        <v>2198.28</v>
      </c>
      <c r="E35" s="3"/>
    </row>
    <row r="36" spans="1:5" ht="15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785.1*7*0.4</f>
        <v>2198.28</v>
      </c>
      <c r="E37" s="3"/>
    </row>
    <row r="38" spans="1:5" ht="15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785.1*7*D102</f>
        <v>1099.14</v>
      </c>
      <c r="E39" s="3"/>
    </row>
    <row r="40" spans="1:5" ht="15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785.1*7*0.3</f>
        <v>1648.7099999999998</v>
      </c>
      <c r="E41" s="3"/>
    </row>
    <row r="42" spans="1:5" ht="15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785.1*7*0.17</f>
        <v>934.269</v>
      </c>
      <c r="E43" s="3"/>
    </row>
    <row r="44" spans="1:5" ht="15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785.1*7*0.43</f>
        <v>2363.151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785.1*7*0.46</f>
        <v>2528.022</v>
      </c>
      <c r="E47" s="3"/>
    </row>
    <row r="48" spans="1:5" ht="30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785.1*7*0.44</f>
        <v>2418.1079999999997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785.1*7*3.48</f>
        <v>19125.036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785.1*7*2.28</f>
        <v>12530.195999999998</v>
      </c>
      <c r="E55" s="3"/>
    </row>
    <row r="56" spans="1:5" ht="15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785.1*7*0.85</f>
        <v>4671.344999999999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785.1*7*0.8</f>
        <v>4396.56</v>
      </c>
      <c r="E59" s="3"/>
    </row>
    <row r="60" spans="1:5" ht="30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785.1*7*0.18</f>
        <v>989.2259999999999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785.1*7*0.8</f>
        <v>4396.56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785.1*7*0.43</f>
        <v>2363.151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785.1*7*0.7</f>
        <v>3846.99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785.1*7*1.05</f>
        <v>5770.485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785.1*7*2.1</f>
        <v>11540.97</v>
      </c>
      <c r="E73" s="10"/>
    </row>
    <row r="74" spans="1:5" ht="12.75" customHeight="1">
      <c r="A74" s="41" t="s">
        <v>149</v>
      </c>
      <c r="B74" s="42"/>
      <c r="C74" s="42"/>
      <c r="D74" s="42"/>
      <c r="E74" s="43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81">
      <selection activeCell="D128" sqref="D128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39" t="s">
        <v>270</v>
      </c>
      <c r="B1" s="39"/>
      <c r="C1" s="39"/>
      <c r="D1" s="39"/>
      <c r="E1" s="3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43952</v>
      </c>
      <c r="E6" s="3"/>
    </row>
    <row r="7" spans="1:5" ht="12.75" customHeight="1">
      <c r="A7" s="40" t="s">
        <v>12</v>
      </c>
      <c r="B7" s="40"/>
      <c r="C7" s="40"/>
      <c r="D7" s="40"/>
      <c r="E7" s="4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v>29899.6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v>18495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v>7952.2</v>
      </c>
      <c r="E13" s="3"/>
    </row>
    <row r="14" spans="1:7" ht="12.75">
      <c r="A14" s="3" t="s">
        <v>25</v>
      </c>
      <c r="B14" s="5" t="s">
        <v>26</v>
      </c>
      <c r="C14" s="2" t="s">
        <v>15</v>
      </c>
      <c r="D14" s="15">
        <v>3452.4</v>
      </c>
      <c r="E14" s="3"/>
      <c r="G14" s="27"/>
    </row>
    <row r="15" spans="1:5" ht="12.75">
      <c r="A15" s="3" t="s">
        <v>27</v>
      </c>
      <c r="B15" s="3" t="s">
        <v>28</v>
      </c>
      <c r="C15" s="2" t="s">
        <v>15</v>
      </c>
      <c r="D15" s="15">
        <v>4356.83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4356.83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4356.83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25542.77</v>
      </c>
      <c r="E24" s="3"/>
    </row>
    <row r="25" spans="1:5" ht="12.75" customHeight="1">
      <c r="A25" s="3"/>
      <c r="B25" s="25" t="s">
        <v>245</v>
      </c>
      <c r="C25" s="2"/>
      <c r="D25" s="16"/>
      <c r="E25" s="3"/>
    </row>
    <row r="26" spans="1:5" ht="14.25">
      <c r="A26" s="3" t="s">
        <v>47</v>
      </c>
      <c r="B26" s="32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822*2*0.39</f>
        <v>641.16</v>
      </c>
      <c r="E27" s="3"/>
      <c r="G27" s="27"/>
    </row>
    <row r="28" spans="1:5" ht="15">
      <c r="A28" s="3" t="s">
        <v>104</v>
      </c>
      <c r="B28" s="23" t="s">
        <v>246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822*2*0.32</f>
        <v>526.08</v>
      </c>
      <c r="E29" s="3"/>
    </row>
    <row r="30" spans="1:5" ht="15">
      <c r="A30" s="3" t="s">
        <v>106</v>
      </c>
      <c r="B30" s="23" t="s">
        <v>247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822*2*0.2</f>
        <v>328.8</v>
      </c>
      <c r="E31" s="3"/>
    </row>
    <row r="32" spans="1:5" ht="15">
      <c r="A32" s="3" t="s">
        <v>108</v>
      </c>
      <c r="B32" s="23" t="s">
        <v>248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822*2*0.13</f>
        <v>213.72</v>
      </c>
      <c r="E33" s="3"/>
    </row>
    <row r="34" spans="1:5" ht="15">
      <c r="A34" s="3" t="s">
        <v>110</v>
      </c>
      <c r="B34" s="23" t="s">
        <v>249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822*2*0.4</f>
        <v>657.6</v>
      </c>
      <c r="E35" s="3"/>
    </row>
    <row r="36" spans="1:5" ht="15">
      <c r="A36" s="3" t="s">
        <v>112</v>
      </c>
      <c r="B36" s="23" t="s">
        <v>250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822*2*0.4</f>
        <v>657.6</v>
      </c>
      <c r="E37" s="3"/>
    </row>
    <row r="38" spans="1:5" ht="15">
      <c r="A38" s="3" t="s">
        <v>114</v>
      </c>
      <c r="B38" s="23" t="s">
        <v>251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822*2*D102</f>
        <v>328.8</v>
      </c>
      <c r="E39" s="3"/>
    </row>
    <row r="40" spans="1:5" ht="15">
      <c r="A40" s="8" t="s">
        <v>117</v>
      </c>
      <c r="B40" s="23" t="s">
        <v>252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822*2*0.3</f>
        <v>493.2</v>
      </c>
      <c r="E41" s="3"/>
    </row>
    <row r="42" spans="1:5" ht="15">
      <c r="A42" s="8" t="s">
        <v>118</v>
      </c>
      <c r="B42" s="23" t="s">
        <v>253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822*2*0.17</f>
        <v>279.48</v>
      </c>
      <c r="E43" s="3"/>
    </row>
    <row r="44" spans="1:5" ht="15">
      <c r="A44" s="8" t="s">
        <v>120</v>
      </c>
      <c r="B44" s="23" t="s">
        <v>254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822*2*0.43</f>
        <v>706.92</v>
      </c>
      <c r="E45" s="3"/>
    </row>
    <row r="46" spans="1:5" ht="30">
      <c r="A46" s="8" t="s">
        <v>122</v>
      </c>
      <c r="B46" s="31" t="s">
        <v>255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822*2*0.46</f>
        <v>756.24</v>
      </c>
      <c r="E47" s="3"/>
    </row>
    <row r="48" spans="1:5" ht="30">
      <c r="A48" s="8" t="s">
        <v>124</v>
      </c>
      <c r="B48" s="31" t="s">
        <v>256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822*2*0.44</f>
        <v>723.36</v>
      </c>
      <c r="E49" s="3"/>
    </row>
    <row r="50" spans="1:5" ht="25.5">
      <c r="A50" s="8" t="s">
        <v>126</v>
      </c>
      <c r="B50" s="30" t="s">
        <v>258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31" t="s">
        <v>257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822*2*3.48</f>
        <v>5721.12</v>
      </c>
      <c r="E53" s="3"/>
    </row>
    <row r="54" spans="1:5" ht="15">
      <c r="A54" s="8" t="s">
        <v>130</v>
      </c>
      <c r="B54" s="23" t="s">
        <v>259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822*2*2.28</f>
        <v>3748.3199999999997</v>
      </c>
      <c r="E55" s="3"/>
    </row>
    <row r="56" spans="1:5" ht="15">
      <c r="A56" s="8" t="s">
        <v>132</v>
      </c>
      <c r="B56" s="23" t="s">
        <v>260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822*2*0.85</f>
        <v>1397.3999999999999</v>
      </c>
      <c r="E57" s="3"/>
    </row>
    <row r="58" spans="1:5" ht="30">
      <c r="A58" s="8" t="s">
        <v>134</v>
      </c>
      <c r="B58" s="31" t="s">
        <v>261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822*2*0.8</f>
        <v>1315.2</v>
      </c>
      <c r="E59" s="3"/>
    </row>
    <row r="60" spans="1:5" ht="30">
      <c r="A60" s="8" t="s">
        <v>136</v>
      </c>
      <c r="B60" s="31" t="s">
        <v>262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822*2*0.18</f>
        <v>295.92</v>
      </c>
      <c r="E61" s="3"/>
    </row>
    <row r="62" spans="1:5" ht="14.25">
      <c r="A62" s="8" t="s">
        <v>138</v>
      </c>
      <c r="B62" s="32" t="s">
        <v>263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31" t="s">
        <v>264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822*2*0.8</f>
        <v>1315.2</v>
      </c>
      <c r="E65" s="3"/>
    </row>
    <row r="66" spans="1:5" ht="15">
      <c r="A66" s="8" t="s">
        <v>143</v>
      </c>
      <c r="B66" s="23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822*2*0.43</f>
        <v>706.92</v>
      </c>
      <c r="E67" s="3"/>
    </row>
    <row r="68" spans="1:5" ht="15">
      <c r="A68" s="8" t="s">
        <v>145</v>
      </c>
      <c r="B68" s="23" t="s">
        <v>265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822*2*0.7</f>
        <v>1150.8</v>
      </c>
      <c r="E69" s="3"/>
    </row>
    <row r="70" spans="1:5" ht="12.75">
      <c r="A70" s="8" t="s">
        <v>147</v>
      </c>
      <c r="B70" s="22" t="s">
        <v>266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822*2*1.05</f>
        <v>1726.2</v>
      </c>
      <c r="E71" s="3"/>
    </row>
    <row r="72" spans="1:5" ht="15">
      <c r="A72" s="3" t="s">
        <v>242</v>
      </c>
      <c r="B72" s="23" t="s">
        <v>267</v>
      </c>
      <c r="C72" s="2" t="s">
        <v>7</v>
      </c>
      <c r="D72" s="3"/>
      <c r="E72" s="10"/>
    </row>
    <row r="73" spans="1:5" ht="12.75">
      <c r="A73" s="3" t="s">
        <v>243</v>
      </c>
      <c r="B73" s="14" t="s">
        <v>49</v>
      </c>
      <c r="C73" s="2" t="s">
        <v>15</v>
      </c>
      <c r="D73" s="3">
        <f>822*2*2.1</f>
        <v>3452.4</v>
      </c>
      <c r="E73" s="10"/>
    </row>
    <row r="74" spans="1:5" ht="12.75" customHeight="1">
      <c r="A74" s="41" t="s">
        <v>149</v>
      </c>
      <c r="B74" s="42"/>
      <c r="C74" s="42"/>
      <c r="D74" s="42"/>
      <c r="E74" s="43"/>
    </row>
    <row r="75" spans="1:5" ht="15">
      <c r="A75" s="3" t="s">
        <v>50</v>
      </c>
      <c r="B75" s="23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280</v>
      </c>
      <c r="E76" s="3"/>
    </row>
    <row r="77" spans="1:5" ht="12.75">
      <c r="A77" s="3" t="s">
        <v>53</v>
      </c>
      <c r="B77" s="3" t="s">
        <v>2</v>
      </c>
      <c r="C77" s="2" t="s">
        <v>151</v>
      </c>
      <c r="D77" s="12" t="s">
        <v>151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154</v>
      </c>
      <c r="B79" s="23" t="s">
        <v>246</v>
      </c>
      <c r="C79" s="2" t="s">
        <v>7</v>
      </c>
      <c r="D79" s="2" t="s">
        <v>7</v>
      </c>
      <c r="E79" s="3"/>
    </row>
    <row r="80" spans="1:5" ht="12.75">
      <c r="A80" s="3" t="s">
        <v>155</v>
      </c>
      <c r="B80" s="3" t="s">
        <v>52</v>
      </c>
      <c r="C80" s="2" t="s">
        <v>7</v>
      </c>
      <c r="D80" s="12" t="s">
        <v>280</v>
      </c>
      <c r="E80" s="3"/>
    </row>
    <row r="81" spans="1:5" ht="12.75">
      <c r="A81" s="3" t="s">
        <v>156</v>
      </c>
      <c r="B81" s="3" t="s">
        <v>2</v>
      </c>
      <c r="C81" s="2" t="s">
        <v>151</v>
      </c>
      <c r="D81" s="12" t="s">
        <v>151</v>
      </c>
      <c r="E81" s="3"/>
    </row>
    <row r="82" spans="1:5" ht="12.75">
      <c r="A82" s="3" t="s">
        <v>157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158</v>
      </c>
      <c r="B83" s="23" t="s">
        <v>247</v>
      </c>
      <c r="C83" s="2" t="s">
        <v>7</v>
      </c>
      <c r="D83" s="2" t="s">
        <v>7</v>
      </c>
      <c r="E83" s="3"/>
    </row>
    <row r="84" spans="1:5" ht="12.75">
      <c r="A84" s="3" t="s">
        <v>159</v>
      </c>
      <c r="B84" s="3" t="s">
        <v>52</v>
      </c>
      <c r="C84" s="2" t="s">
        <v>7</v>
      </c>
      <c r="D84" s="12" t="s">
        <v>280</v>
      </c>
      <c r="E84" s="3"/>
    </row>
    <row r="85" spans="1:5" ht="12.75">
      <c r="A85" s="3" t="s">
        <v>160</v>
      </c>
      <c r="B85" s="3" t="s">
        <v>2</v>
      </c>
      <c r="C85" s="2" t="s">
        <v>151</v>
      </c>
      <c r="D85" s="12" t="s">
        <v>151</v>
      </c>
      <c r="E85" s="3"/>
    </row>
    <row r="86" spans="1:5" ht="12.75">
      <c r="A86" s="3" t="s">
        <v>161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162</v>
      </c>
      <c r="B87" s="23" t="s">
        <v>248</v>
      </c>
      <c r="C87" s="2" t="s">
        <v>7</v>
      </c>
      <c r="D87" s="2" t="s">
        <v>7</v>
      </c>
      <c r="E87" s="3"/>
    </row>
    <row r="88" spans="1:5" ht="12.75">
      <c r="A88" s="3" t="s">
        <v>163</v>
      </c>
      <c r="B88" s="3" t="s">
        <v>52</v>
      </c>
      <c r="C88" s="2" t="s">
        <v>7</v>
      </c>
      <c r="D88" s="12" t="s">
        <v>280</v>
      </c>
      <c r="E88" s="3"/>
    </row>
    <row r="89" spans="1:5" ht="12.75">
      <c r="A89" s="3" t="s">
        <v>164</v>
      </c>
      <c r="B89" s="3" t="s">
        <v>2</v>
      </c>
      <c r="C89" s="2" t="s">
        <v>151</v>
      </c>
      <c r="D89" s="12" t="s">
        <v>151</v>
      </c>
      <c r="E89" s="3"/>
    </row>
    <row r="90" spans="1:5" ht="12.75">
      <c r="A90" s="3" t="s">
        <v>165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166</v>
      </c>
      <c r="B91" s="23" t="s">
        <v>249</v>
      </c>
      <c r="C91" s="2" t="s">
        <v>7</v>
      </c>
      <c r="D91" s="2" t="s">
        <v>7</v>
      </c>
      <c r="E91" s="3"/>
    </row>
    <row r="92" spans="1:5" ht="12.75">
      <c r="A92" s="3" t="s">
        <v>167</v>
      </c>
      <c r="B92" s="3" t="s">
        <v>52</v>
      </c>
      <c r="C92" s="2" t="s">
        <v>7</v>
      </c>
      <c r="D92" s="12" t="s">
        <v>280</v>
      </c>
      <c r="E92" s="3"/>
    </row>
    <row r="93" spans="1:5" ht="12.75">
      <c r="A93" s="3" t="s">
        <v>170</v>
      </c>
      <c r="B93" s="3" t="s">
        <v>2</v>
      </c>
      <c r="C93" s="2" t="s">
        <v>151</v>
      </c>
      <c r="D93" s="12" t="s">
        <v>151</v>
      </c>
      <c r="E93" s="3"/>
    </row>
    <row r="94" spans="1:5" ht="12.75">
      <c r="A94" s="3" t="s">
        <v>171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172</v>
      </c>
      <c r="B95" s="23" t="s">
        <v>250</v>
      </c>
      <c r="C95" s="2" t="s">
        <v>7</v>
      </c>
      <c r="D95" s="2" t="s">
        <v>7</v>
      </c>
      <c r="E95" s="3"/>
    </row>
    <row r="96" spans="1:5" ht="12.75">
      <c r="A96" s="3" t="s">
        <v>173</v>
      </c>
      <c r="B96" s="3" t="s">
        <v>52</v>
      </c>
      <c r="C96" s="2" t="s">
        <v>7</v>
      </c>
      <c r="D96" s="12" t="s">
        <v>280</v>
      </c>
      <c r="E96" s="3"/>
    </row>
    <row r="97" spans="1:5" ht="12.75">
      <c r="A97" s="3" t="s">
        <v>168</v>
      </c>
      <c r="B97" s="3" t="s">
        <v>2</v>
      </c>
      <c r="C97" s="2" t="s">
        <v>151</v>
      </c>
      <c r="D97" s="12" t="s">
        <v>151</v>
      </c>
      <c r="E97" s="3"/>
    </row>
    <row r="98" spans="1:5" ht="12.75">
      <c r="A98" s="3" t="s">
        <v>169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175</v>
      </c>
      <c r="B99" s="23" t="s">
        <v>251</v>
      </c>
      <c r="C99" s="2" t="s">
        <v>7</v>
      </c>
      <c r="D99" s="2" t="s">
        <v>7</v>
      </c>
      <c r="E99" s="3"/>
    </row>
    <row r="100" spans="1:5" ht="12.75">
      <c r="A100" s="3" t="s">
        <v>176</v>
      </c>
      <c r="B100" s="3" t="s">
        <v>52</v>
      </c>
      <c r="C100" s="2" t="s">
        <v>7</v>
      </c>
      <c r="D100" s="12" t="s">
        <v>280</v>
      </c>
      <c r="E100" s="3"/>
    </row>
    <row r="101" spans="1:5" ht="12.75">
      <c r="A101" s="3" t="s">
        <v>177</v>
      </c>
      <c r="B101" s="3" t="s">
        <v>2</v>
      </c>
      <c r="C101" s="2" t="s">
        <v>151</v>
      </c>
      <c r="D101" s="12" t="s">
        <v>151</v>
      </c>
      <c r="E101" s="3"/>
    </row>
    <row r="102" spans="1:5" ht="12.75">
      <c r="A102" s="3" t="s">
        <v>174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178</v>
      </c>
      <c r="B103" s="23" t="s">
        <v>252</v>
      </c>
      <c r="C103" s="2" t="s">
        <v>7</v>
      </c>
      <c r="D103" s="2" t="s">
        <v>7</v>
      </c>
      <c r="E103" s="3"/>
    </row>
    <row r="104" spans="1:5" ht="12.75">
      <c r="A104" s="3" t="s">
        <v>179</v>
      </c>
      <c r="B104" s="3" t="s">
        <v>52</v>
      </c>
      <c r="C104" s="2" t="s">
        <v>7</v>
      </c>
      <c r="D104" s="12" t="s">
        <v>280</v>
      </c>
      <c r="E104" s="3"/>
    </row>
    <row r="105" spans="1:5" ht="12.75">
      <c r="A105" s="3" t="s">
        <v>180</v>
      </c>
      <c r="B105" s="3" t="s">
        <v>2</v>
      </c>
      <c r="C105" s="2" t="s">
        <v>151</v>
      </c>
      <c r="D105" s="12" t="s">
        <v>151</v>
      </c>
      <c r="E105" s="3"/>
    </row>
    <row r="106" spans="1:5" ht="12.75">
      <c r="A106" s="3" t="s">
        <v>181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182</v>
      </c>
      <c r="B107" s="23" t="s">
        <v>253</v>
      </c>
      <c r="C107" s="2" t="s">
        <v>7</v>
      </c>
      <c r="D107" s="2" t="s">
        <v>7</v>
      </c>
      <c r="E107" s="3"/>
    </row>
    <row r="108" spans="1:5" ht="12.75">
      <c r="A108" s="3" t="s">
        <v>183</v>
      </c>
      <c r="B108" s="3" t="s">
        <v>52</v>
      </c>
      <c r="C108" s="2" t="s">
        <v>7</v>
      </c>
      <c r="D108" s="12" t="s">
        <v>280</v>
      </c>
      <c r="E108" s="3"/>
    </row>
    <row r="109" spans="1:5" ht="12.75">
      <c r="A109" s="3" t="s">
        <v>184</v>
      </c>
      <c r="B109" s="3" t="s">
        <v>2</v>
      </c>
      <c r="C109" s="2" t="s">
        <v>151</v>
      </c>
      <c r="D109" s="12" t="s">
        <v>151</v>
      </c>
      <c r="E109" s="3"/>
    </row>
    <row r="110" spans="1:5" ht="12.75">
      <c r="A110" s="3" t="s">
        <v>185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186</v>
      </c>
      <c r="B111" s="23" t="s">
        <v>254</v>
      </c>
      <c r="C111" s="2" t="s">
        <v>7</v>
      </c>
      <c r="D111" s="2" t="s">
        <v>7</v>
      </c>
      <c r="E111" s="3"/>
    </row>
    <row r="112" spans="1:5" ht="12.75">
      <c r="A112" s="3" t="s">
        <v>187</v>
      </c>
      <c r="B112" s="3" t="s">
        <v>52</v>
      </c>
      <c r="C112" s="2" t="s">
        <v>7</v>
      </c>
      <c r="D112" s="12" t="s">
        <v>280</v>
      </c>
      <c r="E112" s="3"/>
    </row>
    <row r="113" spans="1:5" ht="12.75">
      <c r="A113" s="3" t="s">
        <v>188</v>
      </c>
      <c r="B113" s="3" t="s">
        <v>2</v>
      </c>
      <c r="C113" s="2" t="s">
        <v>151</v>
      </c>
      <c r="D113" s="12" t="s">
        <v>151</v>
      </c>
      <c r="E113" s="3"/>
    </row>
    <row r="114" spans="1:5" ht="12.75">
      <c r="A114" s="3" t="s">
        <v>189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190</v>
      </c>
      <c r="B115" s="31" t="s">
        <v>255</v>
      </c>
      <c r="C115" s="2" t="s">
        <v>7</v>
      </c>
      <c r="D115" s="2" t="s">
        <v>7</v>
      </c>
      <c r="E115" s="3"/>
    </row>
    <row r="116" spans="1:5" ht="12.75">
      <c r="A116" s="3" t="s">
        <v>191</v>
      </c>
      <c r="B116" s="3" t="s">
        <v>52</v>
      </c>
      <c r="C116" s="2" t="s">
        <v>7</v>
      </c>
      <c r="D116" s="12" t="s">
        <v>280</v>
      </c>
      <c r="E116" s="3"/>
    </row>
    <row r="117" spans="1:5" ht="12.75">
      <c r="A117" s="3" t="s">
        <v>192</v>
      </c>
      <c r="B117" s="3" t="s">
        <v>2</v>
      </c>
      <c r="C117" s="2" t="s">
        <v>151</v>
      </c>
      <c r="D117" s="12" t="s">
        <v>151</v>
      </c>
      <c r="E117" s="3"/>
    </row>
    <row r="118" spans="1:5" ht="12.75">
      <c r="A118" s="3" t="s">
        <v>193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194</v>
      </c>
      <c r="B119" s="31" t="s">
        <v>256</v>
      </c>
      <c r="C119" s="2" t="s">
        <v>7</v>
      </c>
      <c r="D119" s="2" t="s">
        <v>7</v>
      </c>
      <c r="E119" s="3"/>
    </row>
    <row r="120" spans="1:5" ht="12.75">
      <c r="A120" s="3" t="s">
        <v>195</v>
      </c>
      <c r="B120" s="3" t="s">
        <v>52</v>
      </c>
      <c r="C120" s="2" t="s">
        <v>7</v>
      </c>
      <c r="D120" s="12" t="s">
        <v>280</v>
      </c>
      <c r="E120" s="3"/>
    </row>
    <row r="121" spans="1:5" ht="12.75">
      <c r="A121" s="3" t="s">
        <v>196</v>
      </c>
      <c r="B121" s="3" t="s">
        <v>2</v>
      </c>
      <c r="C121" s="2" t="s">
        <v>151</v>
      </c>
      <c r="D121" s="12" t="s">
        <v>151</v>
      </c>
      <c r="E121" s="3"/>
    </row>
    <row r="122" spans="1:5" ht="12.75">
      <c r="A122" s="3" t="s">
        <v>197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198</v>
      </c>
      <c r="B123" s="31" t="s">
        <v>257</v>
      </c>
      <c r="C123" s="2" t="s">
        <v>7</v>
      </c>
      <c r="D123" s="2" t="s">
        <v>7</v>
      </c>
      <c r="E123" s="3"/>
    </row>
    <row r="124" spans="1:5" ht="12.75">
      <c r="A124" s="3" t="s">
        <v>199</v>
      </c>
      <c r="B124" s="3" t="s">
        <v>52</v>
      </c>
      <c r="C124" s="2" t="s">
        <v>7</v>
      </c>
      <c r="D124" s="12" t="s">
        <v>280</v>
      </c>
      <c r="E124" s="3"/>
    </row>
    <row r="125" spans="1:5" ht="12.75">
      <c r="A125" s="3" t="s">
        <v>200</v>
      </c>
      <c r="B125" s="3" t="s">
        <v>2</v>
      </c>
      <c r="C125" s="2" t="s">
        <v>151</v>
      </c>
      <c r="D125" s="12" t="s">
        <v>151</v>
      </c>
      <c r="E125" s="3"/>
    </row>
    <row r="126" spans="1:5" ht="12.75">
      <c r="A126" s="3" t="s">
        <v>201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202</v>
      </c>
      <c r="B127" s="23" t="s">
        <v>259</v>
      </c>
      <c r="C127" s="2" t="s">
        <v>7</v>
      </c>
      <c r="D127" s="2" t="s">
        <v>7</v>
      </c>
      <c r="E127" s="3"/>
    </row>
    <row r="128" spans="1:5" ht="12.75">
      <c r="A128" s="3" t="s">
        <v>203</v>
      </c>
      <c r="B128" s="3" t="s">
        <v>52</v>
      </c>
      <c r="C128" s="2" t="s">
        <v>7</v>
      </c>
      <c r="D128" s="12" t="s">
        <v>280</v>
      </c>
      <c r="E128" s="3"/>
    </row>
    <row r="129" spans="1:5" ht="12.75">
      <c r="A129" s="3" t="s">
        <v>204</v>
      </c>
      <c r="B129" s="3" t="s">
        <v>2</v>
      </c>
      <c r="C129" s="2" t="s">
        <v>151</v>
      </c>
      <c r="D129" s="12" t="s">
        <v>151</v>
      </c>
      <c r="E129" s="3"/>
    </row>
    <row r="130" spans="1:5" ht="12.75">
      <c r="A130" s="3" t="s">
        <v>205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206</v>
      </c>
      <c r="B131" s="23" t="s">
        <v>260</v>
      </c>
      <c r="C131" s="2" t="s">
        <v>7</v>
      </c>
      <c r="D131" s="13" t="s">
        <v>7</v>
      </c>
      <c r="E131" s="3"/>
    </row>
    <row r="132" spans="1:5" ht="25.5">
      <c r="A132" s="3" t="s">
        <v>207</v>
      </c>
      <c r="B132" s="3" t="s">
        <v>52</v>
      </c>
      <c r="C132" s="2" t="s">
        <v>7</v>
      </c>
      <c r="D132" s="12" t="s">
        <v>153</v>
      </c>
      <c r="E132" s="3"/>
    </row>
    <row r="133" spans="1:5" ht="12.75">
      <c r="A133" s="3" t="s">
        <v>208</v>
      </c>
      <c r="B133" s="3" t="s">
        <v>2</v>
      </c>
      <c r="C133" s="2" t="s">
        <v>151</v>
      </c>
      <c r="D133" s="12" t="s">
        <v>151</v>
      </c>
      <c r="E133" s="3"/>
    </row>
    <row r="134" spans="1:5" ht="12.75">
      <c r="A134" s="3" t="s">
        <v>209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210</v>
      </c>
      <c r="B135" s="31" t="s">
        <v>261</v>
      </c>
      <c r="C135" s="2" t="s">
        <v>7</v>
      </c>
      <c r="D135" s="2" t="s">
        <v>7</v>
      </c>
      <c r="E135" s="3"/>
    </row>
    <row r="136" spans="1:5" ht="25.5">
      <c r="A136" s="3" t="s">
        <v>211</v>
      </c>
      <c r="B136" s="3" t="s">
        <v>52</v>
      </c>
      <c r="C136" s="2" t="s">
        <v>7</v>
      </c>
      <c r="D136" s="12" t="s">
        <v>153</v>
      </c>
      <c r="E136" s="3"/>
    </row>
    <row r="137" spans="1:5" ht="12.75">
      <c r="A137" s="3" t="s">
        <v>212</v>
      </c>
      <c r="B137" s="3" t="s">
        <v>2</v>
      </c>
      <c r="C137" s="2" t="s">
        <v>151</v>
      </c>
      <c r="D137" s="12" t="s">
        <v>151</v>
      </c>
      <c r="E137" s="3"/>
    </row>
    <row r="138" spans="1:5" ht="12.75">
      <c r="A138" s="3" t="s">
        <v>213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214</v>
      </c>
      <c r="B139" s="31" t="s">
        <v>262</v>
      </c>
      <c r="C139" s="2" t="s">
        <v>7</v>
      </c>
      <c r="D139" s="13" t="s">
        <v>7</v>
      </c>
      <c r="E139" s="3"/>
    </row>
    <row r="140" spans="1:5" ht="25.5">
      <c r="A140" s="3" t="s">
        <v>215</v>
      </c>
      <c r="B140" s="3" t="s">
        <v>52</v>
      </c>
      <c r="C140" s="2" t="s">
        <v>7</v>
      </c>
      <c r="D140" s="12" t="s">
        <v>153</v>
      </c>
      <c r="E140" s="3"/>
    </row>
    <row r="141" spans="1:5" ht="12.75">
      <c r="A141" s="3" t="s">
        <v>216</v>
      </c>
      <c r="B141" s="3" t="s">
        <v>2</v>
      </c>
      <c r="C141" s="2" t="s">
        <v>151</v>
      </c>
      <c r="D141" s="12" t="s">
        <v>151</v>
      </c>
      <c r="E141" s="3"/>
    </row>
    <row r="142" spans="1:5" ht="12.75">
      <c r="A142" s="3" t="s">
        <v>217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218</v>
      </c>
      <c r="B143" s="31" t="s">
        <v>264</v>
      </c>
      <c r="C143" s="2" t="s">
        <v>7</v>
      </c>
      <c r="D143" s="13" t="s">
        <v>7</v>
      </c>
      <c r="E143" s="3"/>
    </row>
    <row r="144" spans="1:5" ht="25.5">
      <c r="A144" s="3" t="s">
        <v>219</v>
      </c>
      <c r="B144" s="3" t="s">
        <v>52</v>
      </c>
      <c r="C144" s="2" t="s">
        <v>7</v>
      </c>
      <c r="D144" s="12" t="s">
        <v>153</v>
      </c>
      <c r="E144" s="3"/>
    </row>
    <row r="145" spans="1:5" ht="12.75">
      <c r="A145" s="3" t="s">
        <v>220</v>
      </c>
      <c r="B145" s="3" t="s">
        <v>2</v>
      </c>
      <c r="C145" s="2" t="s">
        <v>151</v>
      </c>
      <c r="D145" s="12" t="s">
        <v>151</v>
      </c>
      <c r="E145" s="3"/>
    </row>
    <row r="146" spans="1:5" ht="12.75">
      <c r="A146" s="3" t="s">
        <v>221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222</v>
      </c>
      <c r="B147" s="23" t="s">
        <v>146</v>
      </c>
      <c r="C147" s="2" t="s">
        <v>7</v>
      </c>
      <c r="D147" s="13" t="s">
        <v>7</v>
      </c>
      <c r="E147" s="3"/>
    </row>
    <row r="148" spans="1:5" ht="25.5">
      <c r="A148" s="3" t="s">
        <v>223</v>
      </c>
      <c r="B148" s="3" t="s">
        <v>52</v>
      </c>
      <c r="C148" s="2" t="s">
        <v>7</v>
      </c>
      <c r="D148" s="12" t="s">
        <v>153</v>
      </c>
      <c r="E148" s="3"/>
    </row>
    <row r="149" spans="1:5" ht="12.75">
      <c r="A149" s="3" t="s">
        <v>224</v>
      </c>
      <c r="B149" s="3" t="s">
        <v>2</v>
      </c>
      <c r="C149" s="2" t="s">
        <v>151</v>
      </c>
      <c r="D149" s="12" t="s">
        <v>151</v>
      </c>
      <c r="E149" s="3"/>
    </row>
    <row r="150" spans="1:5" ht="12.75">
      <c r="A150" s="3" t="s">
        <v>225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226</v>
      </c>
      <c r="B151" s="23" t="s">
        <v>265</v>
      </c>
      <c r="C151" s="2" t="s">
        <v>7</v>
      </c>
      <c r="D151" s="13" t="s">
        <v>7</v>
      </c>
      <c r="E151" s="3"/>
    </row>
    <row r="152" spans="1:5" ht="25.5">
      <c r="A152" s="3" t="s">
        <v>227</v>
      </c>
      <c r="B152" s="3" t="s">
        <v>52</v>
      </c>
      <c r="C152" s="2" t="s">
        <v>7</v>
      </c>
      <c r="D152" s="12" t="s">
        <v>153</v>
      </c>
      <c r="E152" s="3"/>
    </row>
    <row r="153" spans="1:5" ht="12.75">
      <c r="A153" s="3" t="s">
        <v>228</v>
      </c>
      <c r="B153" s="3" t="s">
        <v>2</v>
      </c>
      <c r="C153" s="2" t="s">
        <v>151</v>
      </c>
      <c r="D153" s="12" t="s">
        <v>151</v>
      </c>
      <c r="E153" s="3"/>
    </row>
    <row r="154" spans="1:5" ht="12.75">
      <c r="A154" s="3" t="s">
        <v>229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230</v>
      </c>
      <c r="B155" s="22" t="s">
        <v>266</v>
      </c>
      <c r="C155" s="2" t="s">
        <v>7</v>
      </c>
      <c r="D155" s="13" t="s">
        <v>7</v>
      </c>
      <c r="E155" s="3"/>
    </row>
    <row r="156" spans="1:5" ht="25.5">
      <c r="A156" s="3" t="s">
        <v>231</v>
      </c>
      <c r="B156" s="3" t="s">
        <v>52</v>
      </c>
      <c r="C156" s="2" t="s">
        <v>7</v>
      </c>
      <c r="D156" s="12" t="s">
        <v>153</v>
      </c>
      <c r="E156" s="3"/>
    </row>
    <row r="157" spans="1:5" ht="12.75">
      <c r="A157" s="3" t="s">
        <v>232</v>
      </c>
      <c r="B157" s="3" t="s">
        <v>2</v>
      </c>
      <c r="C157" s="2" t="s">
        <v>151</v>
      </c>
      <c r="D157" s="12" t="s">
        <v>151</v>
      </c>
      <c r="E157" s="3"/>
    </row>
    <row r="158" spans="1:5" ht="12.75">
      <c r="A158" s="3" t="s">
        <v>233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234</v>
      </c>
      <c r="B159" s="23" t="s">
        <v>267</v>
      </c>
      <c r="C159" s="2" t="s">
        <v>7</v>
      </c>
      <c r="D159" s="13" t="s">
        <v>7</v>
      </c>
      <c r="E159" s="3"/>
    </row>
    <row r="160" spans="1:5" ht="25.5">
      <c r="A160" s="3" t="s">
        <v>235</v>
      </c>
      <c r="B160" s="3" t="s">
        <v>52</v>
      </c>
      <c r="C160" s="2" t="s">
        <v>7</v>
      </c>
      <c r="D160" s="12" t="s">
        <v>153</v>
      </c>
      <c r="E160" s="3"/>
    </row>
    <row r="161" spans="1:5" ht="12.75">
      <c r="A161" s="3" t="s">
        <v>236</v>
      </c>
      <c r="B161" s="3" t="s">
        <v>2</v>
      </c>
      <c r="C161" s="2" t="s">
        <v>151</v>
      </c>
      <c r="D161" s="12" t="s">
        <v>151</v>
      </c>
      <c r="E161" s="3"/>
    </row>
    <row r="162" spans="1:5" ht="12.75">
      <c r="A162" s="3" t="s">
        <v>237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33" t="s">
        <v>56</v>
      </c>
      <c r="B163" s="34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33" t="s">
        <v>62</v>
      </c>
      <c r="B168" s="34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5" t="s">
        <v>152</v>
      </c>
      <c r="B175" s="36"/>
      <c r="C175" s="36"/>
      <c r="D175" s="36"/>
      <c r="E175" s="37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33" t="s">
        <v>89</v>
      </c>
      <c r="B186" s="38"/>
      <c r="C186" s="38"/>
      <c r="D186" s="38"/>
      <c r="E186" s="34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238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33" t="s">
        <v>95</v>
      </c>
      <c r="B191" s="38"/>
      <c r="C191" s="38"/>
      <c r="D191" s="38"/>
      <c r="E191" s="34"/>
    </row>
    <row r="192" spans="1:5" ht="12.75">
      <c r="A192" s="3" t="s">
        <v>239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240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241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68:B168"/>
    <mergeCell ref="A175:E175"/>
    <mergeCell ref="A186:E186"/>
    <mergeCell ref="A191:E191"/>
    <mergeCell ref="A1:E1"/>
    <mergeCell ref="A7:E7"/>
    <mergeCell ref="A74:E74"/>
    <mergeCell ref="A163:B1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2021-03-31T08:29:36Z</dcterms:modified>
  <cp:category/>
  <cp:version/>
  <cp:contentType/>
  <cp:contentStatus/>
</cp:coreProperties>
</file>