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Лист2" sheetId="4" r:id="rId2"/>
  </sheets>
  <definedNames>
    <definedName name="_xlnm.Print_Area" localSheetId="0">'Программа '!$A$1:$K$1190</definedName>
  </definedNames>
  <calcPr calcId="124519"/>
</workbook>
</file>

<file path=xl/calcChain.xml><?xml version="1.0" encoding="utf-8"?>
<calcChain xmlns="http://schemas.openxmlformats.org/spreadsheetml/2006/main">
  <c r="D14" i="1"/>
  <c r="C14"/>
  <c r="D690"/>
  <c r="C725"/>
  <c r="C722"/>
  <c r="C690"/>
  <c r="D678"/>
  <c r="C678"/>
  <c r="C692"/>
  <c r="C695"/>
  <c r="C437"/>
  <c r="C434"/>
  <c r="E554"/>
  <c r="E556"/>
  <c r="E1038"/>
  <c r="E765"/>
  <c r="E571"/>
  <c r="E574"/>
  <c r="E568"/>
  <c r="E588"/>
  <c r="E591"/>
  <c r="E785"/>
  <c r="E794"/>
  <c r="E797"/>
  <c r="E63"/>
  <c r="C98"/>
  <c r="C95"/>
  <c r="E95"/>
  <c r="E1043"/>
  <c r="E1050"/>
  <c r="E552"/>
  <c r="E951"/>
  <c r="E948" s="1"/>
  <c r="E646"/>
  <c r="E601"/>
  <c r="D1082"/>
  <c r="D1032"/>
  <c r="D1026" s="1"/>
  <c r="D1080"/>
  <c r="D1152"/>
  <c r="D1048" l="1"/>
  <c r="D1043"/>
  <c r="D621"/>
  <c r="F1095"/>
  <c r="F890"/>
  <c r="E297"/>
  <c r="E398"/>
  <c r="E292"/>
  <c r="G987"/>
  <c r="G981"/>
  <c r="G1018"/>
  <c r="F987"/>
  <c r="F1018"/>
  <c r="F527"/>
  <c r="F181"/>
  <c r="F184"/>
  <c r="E437"/>
  <c r="E987"/>
  <c r="E981" s="1"/>
  <c r="E522"/>
  <c r="E502"/>
  <c r="E505"/>
  <c r="E1095"/>
  <c r="E1068"/>
  <c r="E1075"/>
  <c r="E1018"/>
  <c r="C729"/>
  <c r="E726"/>
  <c r="C726" s="1"/>
  <c r="C661"/>
  <c r="E507"/>
  <c r="C510"/>
  <c r="C507"/>
  <c r="C371"/>
  <c r="C361"/>
  <c r="E358"/>
  <c r="C358" s="1"/>
  <c r="E418"/>
  <c r="C418" s="1"/>
  <c r="E413"/>
  <c r="C413" s="1"/>
  <c r="E408"/>
  <c r="C408" s="1"/>
  <c r="E403"/>
  <c r="C403" s="1"/>
  <c r="E393"/>
  <c r="C393" s="1"/>
  <c r="C396"/>
  <c r="C391"/>
  <c r="C388"/>
  <c r="E388"/>
  <c r="E383"/>
  <c r="C383" s="1"/>
  <c r="C386"/>
  <c r="E378"/>
  <c r="C378" s="1"/>
  <c r="C381"/>
  <c r="E373"/>
  <c r="C373" s="1"/>
  <c r="C376"/>
  <c r="E368"/>
  <c r="C368" s="1"/>
  <c r="E363"/>
  <c r="C363" s="1"/>
  <c r="C366"/>
  <c r="J427"/>
  <c r="I427" s="1"/>
  <c r="H427" s="1"/>
  <c r="G427" s="1"/>
  <c r="F427" s="1"/>
  <c r="E427" s="1"/>
  <c r="D427" s="1"/>
  <c r="C427" s="1"/>
  <c r="E428"/>
  <c r="G428"/>
  <c r="H428"/>
  <c r="I428"/>
  <c r="J428"/>
  <c r="E423" l="1"/>
  <c r="C423" s="1"/>
  <c r="E184"/>
  <c r="E179" s="1"/>
  <c r="E174" s="1"/>
  <c r="E153"/>
  <c r="C168"/>
  <c r="E165"/>
  <c r="C165" s="1"/>
  <c r="C148"/>
  <c r="E145"/>
  <c r="C145" s="1"/>
  <c r="D1153"/>
  <c r="D1102"/>
  <c r="D1103"/>
  <c r="C1053"/>
  <c r="D1050"/>
  <c r="C1050" s="1"/>
  <c r="D996"/>
  <c r="D997"/>
  <c r="D775"/>
  <c r="D794"/>
  <c r="D556"/>
  <c r="D554" s="1"/>
  <c r="D562"/>
  <c r="D552" s="1"/>
  <c r="D431"/>
  <c r="D428" s="1"/>
  <c r="D327"/>
  <c r="D700"/>
  <c r="D63"/>
  <c r="D1133"/>
  <c r="D1118"/>
  <c r="D1113"/>
  <c r="D1098"/>
  <c r="D1038"/>
  <c r="D291"/>
  <c r="D722"/>
  <c r="D559" l="1"/>
  <c r="D254"/>
  <c r="D1132"/>
  <c r="D641"/>
  <c r="D1148"/>
  <c r="D1063"/>
  <c r="D946"/>
  <c r="D942"/>
  <c r="D480"/>
  <c r="D163"/>
  <c r="D118"/>
  <c r="D332"/>
  <c r="D799" l="1"/>
  <c r="D785"/>
  <c r="D815"/>
  <c r="D845"/>
  <c r="D189"/>
  <c r="C1153"/>
  <c r="D933"/>
  <c r="J94"/>
  <c r="I94" s="1"/>
  <c r="H94" s="1"/>
  <c r="G94" s="1"/>
  <c r="F94" s="1"/>
  <c r="E94" s="1"/>
  <c r="D94" s="1"/>
  <c r="C94" s="1"/>
  <c r="J93"/>
  <c r="I93" s="1"/>
  <c r="H93" s="1"/>
  <c r="G93" s="1"/>
  <c r="F93" s="1"/>
  <c r="E93" s="1"/>
  <c r="C93" s="1"/>
  <c r="J92"/>
  <c r="I92" s="1"/>
  <c r="H92" s="1"/>
  <c r="G92" s="1"/>
  <c r="F92" s="1"/>
  <c r="E92" s="1"/>
  <c r="D92" s="1"/>
  <c r="C92" s="1"/>
  <c r="J91"/>
  <c r="I91" s="1"/>
  <c r="H91" s="1"/>
  <c r="G91" s="1"/>
  <c r="F91" s="1"/>
  <c r="E91" s="1"/>
  <c r="D91" s="1"/>
  <c r="C91" s="1"/>
  <c r="J90"/>
  <c r="I90" s="1"/>
  <c r="H90" s="1"/>
  <c r="G90" s="1"/>
  <c r="F90" s="1"/>
  <c r="E90" s="1"/>
  <c r="D928"/>
  <c r="D88"/>
  <c r="D961"/>
  <c r="G286"/>
  <c r="G259"/>
  <c r="G265"/>
  <c r="G184"/>
  <c r="F254"/>
  <c r="G254"/>
  <c r="F431"/>
  <c r="F428" s="1"/>
  <c r="C428" s="1"/>
  <c r="D153"/>
  <c r="D113"/>
  <c r="D108" s="1"/>
  <c r="D646"/>
  <c r="J939"/>
  <c r="I939" s="1"/>
  <c r="H939" s="1"/>
  <c r="G939" s="1"/>
  <c r="F939" s="1"/>
  <c r="E939" s="1"/>
  <c r="D939" s="1"/>
  <c r="J940"/>
  <c r="I940" s="1"/>
  <c r="H940" s="1"/>
  <c r="G940" s="1"/>
  <c r="F940" s="1"/>
  <c r="E940" s="1"/>
  <c r="J941"/>
  <c r="I941" s="1"/>
  <c r="H941" s="1"/>
  <c r="G941" s="1"/>
  <c r="F941" s="1"/>
  <c r="E941" s="1"/>
  <c r="D941" s="1"/>
  <c r="C941" s="1"/>
  <c r="J942"/>
  <c r="I942" s="1"/>
  <c r="H942" s="1"/>
  <c r="G942" s="1"/>
  <c r="F942" s="1"/>
  <c r="E942" s="1"/>
  <c r="C942" s="1"/>
  <c r="J947"/>
  <c r="I947" s="1"/>
  <c r="H947" s="1"/>
  <c r="G947" s="1"/>
  <c r="F947" s="1"/>
  <c r="E947" s="1"/>
  <c r="D947" s="1"/>
  <c r="D944" s="1"/>
  <c r="D115"/>
  <c r="D285"/>
  <c r="J353"/>
  <c r="I353" s="1"/>
  <c r="H353" s="1"/>
  <c r="G353" s="1"/>
  <c r="F353" s="1"/>
  <c r="E353" s="1"/>
  <c r="D353" s="1"/>
  <c r="C353" s="1"/>
  <c r="J354"/>
  <c r="I354" s="1"/>
  <c r="H354" s="1"/>
  <c r="G354" s="1"/>
  <c r="F354" s="1"/>
  <c r="E354" s="1"/>
  <c r="J355"/>
  <c r="I355" s="1"/>
  <c r="H355" s="1"/>
  <c r="G355" s="1"/>
  <c r="F355" s="1"/>
  <c r="E355" s="1"/>
  <c r="D355" s="1"/>
  <c r="C355" s="1"/>
  <c r="J356"/>
  <c r="I356" s="1"/>
  <c r="H356" s="1"/>
  <c r="G356" s="1"/>
  <c r="F356" s="1"/>
  <c r="E356" s="1"/>
  <c r="C356" s="1"/>
  <c r="J357"/>
  <c r="I357" s="1"/>
  <c r="H357" s="1"/>
  <c r="G357" s="1"/>
  <c r="F357" s="1"/>
  <c r="E357" s="1"/>
  <c r="D357" s="1"/>
  <c r="C357" s="1"/>
  <c r="J344"/>
  <c r="I344" s="1"/>
  <c r="H344" s="1"/>
  <c r="G344" s="1"/>
  <c r="F344" s="1"/>
  <c r="E344" s="1"/>
  <c r="J345"/>
  <c r="I345" s="1"/>
  <c r="H345" s="1"/>
  <c r="G345" s="1"/>
  <c r="F345" s="1"/>
  <c r="E345" s="1"/>
  <c r="D345" s="1"/>
  <c r="C345" s="1"/>
  <c r="J346"/>
  <c r="I346" s="1"/>
  <c r="H346" s="1"/>
  <c r="G346" s="1"/>
  <c r="F346" s="1"/>
  <c r="E346" s="1"/>
  <c r="C346" s="1"/>
  <c r="J347"/>
  <c r="I347" s="1"/>
  <c r="H347" s="1"/>
  <c r="G347" s="1"/>
  <c r="F347" s="1"/>
  <c r="E347" s="1"/>
  <c r="C347" s="1"/>
  <c r="J348"/>
  <c r="I348" s="1"/>
  <c r="H348" s="1"/>
  <c r="G348" s="1"/>
  <c r="F348" s="1"/>
  <c r="E348" s="1"/>
  <c r="D348" s="1"/>
  <c r="C348" s="1"/>
  <c r="J349"/>
  <c r="I349" s="1"/>
  <c r="H349" s="1"/>
  <c r="G349" s="1"/>
  <c r="F349" s="1"/>
  <c r="E349" s="1"/>
  <c r="J350"/>
  <c r="I350" s="1"/>
  <c r="H350" s="1"/>
  <c r="G350" s="1"/>
  <c r="F350" s="1"/>
  <c r="E350" s="1"/>
  <c r="D350" s="1"/>
  <c r="C350" s="1"/>
  <c r="J351"/>
  <c r="I351" s="1"/>
  <c r="H351" s="1"/>
  <c r="G351" s="1"/>
  <c r="F351" s="1"/>
  <c r="E351" s="1"/>
  <c r="C351" s="1"/>
  <c r="J352"/>
  <c r="I352" s="1"/>
  <c r="H352" s="1"/>
  <c r="G352" s="1"/>
  <c r="F352" s="1"/>
  <c r="E352" s="1"/>
  <c r="D352" s="1"/>
  <c r="C352" s="1"/>
  <c r="J334"/>
  <c r="I334" s="1"/>
  <c r="H334" s="1"/>
  <c r="G334" s="1"/>
  <c r="F334" s="1"/>
  <c r="E334" s="1"/>
  <c r="J335"/>
  <c r="I335" s="1"/>
  <c r="H335" s="1"/>
  <c r="G335" s="1"/>
  <c r="F335" s="1"/>
  <c r="E335" s="1"/>
  <c r="D335" s="1"/>
  <c r="C335" s="1"/>
  <c r="J336"/>
  <c r="I336" s="1"/>
  <c r="H336" s="1"/>
  <c r="G336" s="1"/>
  <c r="F336" s="1"/>
  <c r="E336" s="1"/>
  <c r="C336" s="1"/>
  <c r="J337"/>
  <c r="I337" s="1"/>
  <c r="H337" s="1"/>
  <c r="G337" s="1"/>
  <c r="F337" s="1"/>
  <c r="E337" s="1"/>
  <c r="J338"/>
  <c r="I338" s="1"/>
  <c r="H338" s="1"/>
  <c r="G338" s="1"/>
  <c r="F338" s="1"/>
  <c r="E338" s="1"/>
  <c r="D338" s="1"/>
  <c r="C338" s="1"/>
  <c r="J339"/>
  <c r="I339" s="1"/>
  <c r="H339" s="1"/>
  <c r="G339" s="1"/>
  <c r="F339" s="1"/>
  <c r="E339" s="1"/>
  <c r="J340"/>
  <c r="I340" s="1"/>
  <c r="H340" s="1"/>
  <c r="G340" s="1"/>
  <c r="F340" s="1"/>
  <c r="E340" s="1"/>
  <c r="D340" s="1"/>
  <c r="J341"/>
  <c r="I341" s="1"/>
  <c r="H341" s="1"/>
  <c r="G341" s="1"/>
  <c r="F341" s="1"/>
  <c r="E341" s="1"/>
  <c r="C341" s="1"/>
  <c r="J342"/>
  <c r="I342" s="1"/>
  <c r="H342" s="1"/>
  <c r="G342" s="1"/>
  <c r="F342" s="1"/>
  <c r="E342" s="1"/>
  <c r="C342" s="1"/>
  <c r="J343"/>
  <c r="I343" s="1"/>
  <c r="H343" s="1"/>
  <c r="G343" s="1"/>
  <c r="F343" s="1"/>
  <c r="E343" s="1"/>
  <c r="D343" s="1"/>
  <c r="C343" s="1"/>
  <c r="D337" l="1"/>
  <c r="C337" s="1"/>
  <c r="D90"/>
  <c r="C90" s="1"/>
  <c r="D940"/>
  <c r="C940" s="1"/>
  <c r="D354"/>
  <c r="C354" s="1"/>
  <c r="D334"/>
  <c r="C334" s="1"/>
  <c r="D349"/>
  <c r="C349" s="1"/>
  <c r="D344"/>
  <c r="C344" s="1"/>
  <c r="C340"/>
  <c r="D339"/>
  <c r="C339" s="1"/>
  <c r="D770"/>
  <c r="D780"/>
  <c r="J934"/>
  <c r="I934" s="1"/>
  <c r="H934" s="1"/>
  <c r="G934" s="1"/>
  <c r="F934" s="1"/>
  <c r="E934" s="1"/>
  <c r="D934" s="1"/>
  <c r="J935"/>
  <c r="I935" s="1"/>
  <c r="H935" s="1"/>
  <c r="G935" s="1"/>
  <c r="F935" s="1"/>
  <c r="J936"/>
  <c r="I936" s="1"/>
  <c r="H936" s="1"/>
  <c r="G936" s="1"/>
  <c r="F936" s="1"/>
  <c r="E936" s="1"/>
  <c r="J937"/>
  <c r="I937" s="1"/>
  <c r="H937" s="1"/>
  <c r="G937" s="1"/>
  <c r="F937" s="1"/>
  <c r="E937" s="1"/>
  <c r="D937" s="1"/>
  <c r="C937" s="1"/>
  <c r="J938"/>
  <c r="I938" s="1"/>
  <c r="H938" s="1"/>
  <c r="G938" s="1"/>
  <c r="F938" s="1"/>
  <c r="C938" s="1"/>
  <c r="C939"/>
  <c r="D1073"/>
  <c r="D956"/>
  <c r="D951" s="1"/>
  <c r="D765" l="1"/>
  <c r="D936"/>
  <c r="D935" s="1"/>
  <c r="E935"/>
  <c r="C936"/>
  <c r="C935" l="1"/>
  <c r="J929"/>
  <c r="I929" s="1"/>
  <c r="H929" s="1"/>
  <c r="G929" s="1"/>
  <c r="F929" s="1"/>
  <c r="E929" s="1"/>
  <c r="D929" s="1"/>
  <c r="C929" s="1"/>
  <c r="J930"/>
  <c r="I930" s="1"/>
  <c r="H930" s="1"/>
  <c r="G930" s="1"/>
  <c r="F930" s="1"/>
  <c r="E930" s="1"/>
  <c r="J931"/>
  <c r="I931" s="1"/>
  <c r="H931" s="1"/>
  <c r="G931" s="1"/>
  <c r="F931" s="1"/>
  <c r="E931" s="1"/>
  <c r="D931" s="1"/>
  <c r="C931" s="1"/>
  <c r="J932"/>
  <c r="I932" s="1"/>
  <c r="H932" s="1"/>
  <c r="G932" s="1"/>
  <c r="F932" s="1"/>
  <c r="E932" s="1"/>
  <c r="D932" s="1"/>
  <c r="C932" s="1"/>
  <c r="J933"/>
  <c r="I933" s="1"/>
  <c r="H933" s="1"/>
  <c r="G933" s="1"/>
  <c r="F933" s="1"/>
  <c r="E933" s="1"/>
  <c r="C933" s="1"/>
  <c r="C934"/>
  <c r="D1068"/>
  <c r="J1074"/>
  <c r="I1074" s="1"/>
  <c r="H1074" s="1"/>
  <c r="G1074" s="1"/>
  <c r="F1074" s="1"/>
  <c r="E1074" s="1"/>
  <c r="D1074" s="1"/>
  <c r="J1075"/>
  <c r="I1075" s="1"/>
  <c r="H1075" s="1"/>
  <c r="G1075" s="1"/>
  <c r="F1075" s="1"/>
  <c r="J1076"/>
  <c r="I1076" s="1"/>
  <c r="H1076" s="1"/>
  <c r="G1076" s="1"/>
  <c r="F1076" s="1"/>
  <c r="E1076" s="1"/>
  <c r="D1076" s="1"/>
  <c r="C1076" s="1"/>
  <c r="J1077"/>
  <c r="I1077" s="1"/>
  <c r="H1077" s="1"/>
  <c r="G1077" s="1"/>
  <c r="F1077" s="1"/>
  <c r="E1077" s="1"/>
  <c r="D1077" s="1"/>
  <c r="C1077" s="1"/>
  <c r="J1078"/>
  <c r="I1078" s="1"/>
  <c r="H1078" s="1"/>
  <c r="G1078" s="1"/>
  <c r="F1078" s="1"/>
  <c r="C1078" s="1"/>
  <c r="J1079"/>
  <c r="I1079" s="1"/>
  <c r="H1079" s="1"/>
  <c r="G1079" s="1"/>
  <c r="F1079" s="1"/>
  <c r="E1079" s="1"/>
  <c r="D1079" s="1"/>
  <c r="C1079" s="1"/>
  <c r="J957"/>
  <c r="I957" s="1"/>
  <c r="H957" s="1"/>
  <c r="G957" s="1"/>
  <c r="F957" s="1"/>
  <c r="E957" s="1"/>
  <c r="D957" s="1"/>
  <c r="J958"/>
  <c r="I958" s="1"/>
  <c r="H958" s="1"/>
  <c r="G958" s="1"/>
  <c r="F958" s="1"/>
  <c r="J959"/>
  <c r="I959" s="1"/>
  <c r="H959" s="1"/>
  <c r="G959" s="1"/>
  <c r="F959" s="1"/>
  <c r="E959" s="1"/>
  <c r="J960"/>
  <c r="I960" s="1"/>
  <c r="H960" s="1"/>
  <c r="G960" s="1"/>
  <c r="F960" s="1"/>
  <c r="E960" s="1"/>
  <c r="D960" s="1"/>
  <c r="C960" s="1"/>
  <c r="J961"/>
  <c r="I961" s="1"/>
  <c r="H961" s="1"/>
  <c r="G961" s="1"/>
  <c r="F961" s="1"/>
  <c r="C961" s="1"/>
  <c r="J962"/>
  <c r="I962" s="1"/>
  <c r="H962" s="1"/>
  <c r="G962" s="1"/>
  <c r="F962" s="1"/>
  <c r="E962" s="1"/>
  <c r="D962" s="1"/>
  <c r="C962" s="1"/>
  <c r="D312"/>
  <c r="D302"/>
  <c r="C327"/>
  <c r="D324"/>
  <c r="C324" s="1"/>
  <c r="J1144"/>
  <c r="I1144" s="1"/>
  <c r="H1144" s="1"/>
  <c r="G1144" s="1"/>
  <c r="F1144" s="1"/>
  <c r="E1144" s="1"/>
  <c r="D1144" s="1"/>
  <c r="J1145"/>
  <c r="I1145" s="1"/>
  <c r="H1145" s="1"/>
  <c r="G1145" s="1"/>
  <c r="F1145" s="1"/>
  <c r="E1145" s="1"/>
  <c r="J1146"/>
  <c r="I1146" s="1"/>
  <c r="H1146" s="1"/>
  <c r="G1146" s="1"/>
  <c r="F1146" s="1"/>
  <c r="E1146" s="1"/>
  <c r="D1146" s="1"/>
  <c r="J1147"/>
  <c r="I1147" s="1"/>
  <c r="H1147" s="1"/>
  <c r="G1147" s="1"/>
  <c r="F1147" s="1"/>
  <c r="E1147" s="1"/>
  <c r="D1147" s="1"/>
  <c r="C1147" s="1"/>
  <c r="J1148"/>
  <c r="I1148" s="1"/>
  <c r="H1148" s="1"/>
  <c r="G1148" s="1"/>
  <c r="F1148" s="1"/>
  <c r="E1148" s="1"/>
  <c r="C1148" s="1"/>
  <c r="J1154"/>
  <c r="I1154" s="1"/>
  <c r="H1154" s="1"/>
  <c r="G1154" s="1"/>
  <c r="F1154" s="1"/>
  <c r="E1154" s="1"/>
  <c r="D1154" s="1"/>
  <c r="D214"/>
  <c r="C799"/>
  <c r="D797"/>
  <c r="C797" s="1"/>
  <c r="J924"/>
  <c r="I924" s="1"/>
  <c r="H924" s="1"/>
  <c r="G924" s="1"/>
  <c r="F924" s="1"/>
  <c r="E924" s="1"/>
  <c r="D924" s="1"/>
  <c r="J925"/>
  <c r="I925" s="1"/>
  <c r="H925" s="1"/>
  <c r="G925" s="1"/>
  <c r="F925" s="1"/>
  <c r="E925" s="1"/>
  <c r="J926"/>
  <c r="I926" s="1"/>
  <c r="H926" s="1"/>
  <c r="G926" s="1"/>
  <c r="F926" s="1"/>
  <c r="E926" s="1"/>
  <c r="D926" s="1"/>
  <c r="C926" s="1"/>
  <c r="J927"/>
  <c r="I927" s="1"/>
  <c r="H927" s="1"/>
  <c r="G927" s="1"/>
  <c r="F927" s="1"/>
  <c r="E927" s="1"/>
  <c r="D927" s="1"/>
  <c r="C927" s="1"/>
  <c r="J928"/>
  <c r="I928" s="1"/>
  <c r="H928" s="1"/>
  <c r="G928" s="1"/>
  <c r="F928" s="1"/>
  <c r="E928" s="1"/>
  <c r="C928" s="1"/>
  <c r="J84"/>
  <c r="I84" s="1"/>
  <c r="H84" s="1"/>
  <c r="G84" s="1"/>
  <c r="F84" s="1"/>
  <c r="E84" s="1"/>
  <c r="D84" s="1"/>
  <c r="J85"/>
  <c r="I85" s="1"/>
  <c r="H85" s="1"/>
  <c r="G85" s="1"/>
  <c r="F85" s="1"/>
  <c r="E85" s="1"/>
  <c r="J86"/>
  <c r="I86" s="1"/>
  <c r="H86" s="1"/>
  <c r="G86" s="1"/>
  <c r="F86" s="1"/>
  <c r="E86" s="1"/>
  <c r="D86" s="1"/>
  <c r="J87"/>
  <c r="I87" s="1"/>
  <c r="H87" s="1"/>
  <c r="G87" s="1"/>
  <c r="F87" s="1"/>
  <c r="E87" s="1"/>
  <c r="D87" s="1"/>
  <c r="C87" s="1"/>
  <c r="J88"/>
  <c r="I88" s="1"/>
  <c r="H88" s="1"/>
  <c r="G88" s="1"/>
  <c r="F88" s="1"/>
  <c r="E88" s="1"/>
  <c r="C88" s="1"/>
  <c r="J89"/>
  <c r="I89" s="1"/>
  <c r="H89" s="1"/>
  <c r="G89" s="1"/>
  <c r="F89" s="1"/>
  <c r="E89" s="1"/>
  <c r="D89" s="1"/>
  <c r="C89" s="1"/>
  <c r="D1123"/>
  <c r="D1083" s="1"/>
  <c r="D329"/>
  <c r="C332"/>
  <c r="C329" s="1"/>
  <c r="D120"/>
  <c r="C124"/>
  <c r="C122"/>
  <c r="C121"/>
  <c r="C123"/>
  <c r="D611"/>
  <c r="D689"/>
  <c r="D677" s="1"/>
  <c r="D13" s="1"/>
  <c r="J628"/>
  <c r="I628" s="1"/>
  <c r="H628" s="1"/>
  <c r="G628" s="1"/>
  <c r="F628" s="1"/>
  <c r="E628" s="1"/>
  <c r="J629"/>
  <c r="I629" s="1"/>
  <c r="H629" s="1"/>
  <c r="G629" s="1"/>
  <c r="F629" s="1"/>
  <c r="E629" s="1"/>
  <c r="D629" s="1"/>
  <c r="C629" s="1"/>
  <c r="J630"/>
  <c r="I630" s="1"/>
  <c r="H630" s="1"/>
  <c r="G630" s="1"/>
  <c r="F630" s="1"/>
  <c r="E630" s="1"/>
  <c r="D630" s="1"/>
  <c r="C630" s="1"/>
  <c r="J631"/>
  <c r="I631" s="1"/>
  <c r="H631" s="1"/>
  <c r="G631" s="1"/>
  <c r="F631" s="1"/>
  <c r="E631" s="1"/>
  <c r="J632"/>
  <c r="I632" s="1"/>
  <c r="H632" s="1"/>
  <c r="G632" s="1"/>
  <c r="F632" s="1"/>
  <c r="E632" s="1"/>
  <c r="D632" s="1"/>
  <c r="C632" s="1"/>
  <c r="D48"/>
  <c r="D475"/>
  <c r="D472" s="1"/>
  <c r="D477"/>
  <c r="C118"/>
  <c r="C115"/>
  <c r="C495"/>
  <c r="C490"/>
  <c r="C470"/>
  <c r="C845"/>
  <c r="D959" l="1"/>
  <c r="E958"/>
  <c r="D297"/>
  <c r="D294" s="1"/>
  <c r="C1154"/>
  <c r="D1150"/>
  <c r="C1150" s="1"/>
  <c r="D43"/>
  <c r="D671"/>
  <c r="D628"/>
  <c r="C628" s="1"/>
  <c r="D930"/>
  <c r="C930" s="1"/>
  <c r="D1075"/>
  <c r="C1075" s="1"/>
  <c r="C959"/>
  <c r="D958"/>
  <c r="C958" s="1"/>
  <c r="C1146"/>
  <c r="D1145"/>
  <c r="C1145" s="1"/>
  <c r="D925"/>
  <c r="C925" s="1"/>
  <c r="C86"/>
  <c r="D85"/>
  <c r="C85" s="1"/>
  <c r="C120"/>
  <c r="C631"/>
  <c r="D443"/>
  <c r="D437" s="1"/>
  <c r="D434" s="1"/>
  <c r="C322"/>
  <c r="C317"/>
  <c r="C312"/>
  <c r="C307"/>
  <c r="C302"/>
  <c r="D299"/>
  <c r="C299" s="1"/>
  <c r="D309"/>
  <c r="C309" s="1"/>
  <c r="D314"/>
  <c r="C314" s="1"/>
  <c r="D319"/>
  <c r="C319" s="1"/>
  <c r="D304"/>
  <c r="C304" s="1"/>
  <c r="E1032" l="1"/>
  <c r="E18" s="1"/>
  <c r="F1032"/>
  <c r="F18" s="1"/>
  <c r="G1032"/>
  <c r="H1032"/>
  <c r="I1032"/>
  <c r="J1032"/>
  <c r="J765" l="1"/>
  <c r="I765"/>
  <c r="H765"/>
  <c r="G765"/>
  <c r="F765"/>
  <c r="E760"/>
  <c r="C794"/>
  <c r="E611"/>
  <c r="D204"/>
  <c r="J80"/>
  <c r="I80" s="1"/>
  <c r="H80" s="1"/>
  <c r="G80" s="1"/>
  <c r="F80" s="1"/>
  <c r="E80" s="1"/>
  <c r="J82"/>
  <c r="I82" s="1"/>
  <c r="H82" s="1"/>
  <c r="G82" s="1"/>
  <c r="F82" s="1"/>
  <c r="E82" s="1"/>
  <c r="D82" s="1"/>
  <c r="J83"/>
  <c r="I83" s="1"/>
  <c r="H83" s="1"/>
  <c r="G83" s="1"/>
  <c r="F83" s="1"/>
  <c r="E83" s="1"/>
  <c r="C83" s="1"/>
  <c r="C84"/>
  <c r="J125"/>
  <c r="I125" s="1"/>
  <c r="H125" s="1"/>
  <c r="G125" s="1"/>
  <c r="F125" s="1"/>
  <c r="E125" s="1"/>
  <c r="D125" s="1"/>
  <c r="C125" s="1"/>
  <c r="J127"/>
  <c r="I127" s="1"/>
  <c r="H127" s="1"/>
  <c r="G127" s="1"/>
  <c r="F127" s="1"/>
  <c r="E127" s="1"/>
  <c r="D127" s="1"/>
  <c r="C127" s="1"/>
  <c r="J128"/>
  <c r="I128" s="1"/>
  <c r="H128" s="1"/>
  <c r="G128" s="1"/>
  <c r="F128" s="1"/>
  <c r="E128" s="1"/>
  <c r="J129"/>
  <c r="I129" s="1"/>
  <c r="H129" s="1"/>
  <c r="G129" s="1"/>
  <c r="F129" s="1"/>
  <c r="E129" s="1"/>
  <c r="D129" s="1"/>
  <c r="C129" s="1"/>
  <c r="C130"/>
  <c r="J132"/>
  <c r="I132" s="1"/>
  <c r="H132" s="1"/>
  <c r="G132" s="1"/>
  <c r="F132" s="1"/>
  <c r="E132" s="1"/>
  <c r="D132" s="1"/>
  <c r="C132" s="1"/>
  <c r="J133"/>
  <c r="I133" s="1"/>
  <c r="H133" s="1"/>
  <c r="G133" s="1"/>
  <c r="F133" s="1"/>
  <c r="E133" s="1"/>
  <c r="D133" s="1"/>
  <c r="C133" s="1"/>
  <c r="J134"/>
  <c r="I134" s="1"/>
  <c r="H134" s="1"/>
  <c r="G134" s="1"/>
  <c r="F134" s="1"/>
  <c r="E134" s="1"/>
  <c r="D134" s="1"/>
  <c r="C134" s="1"/>
  <c r="J137"/>
  <c r="I137" s="1"/>
  <c r="H137" s="1"/>
  <c r="G137" s="1"/>
  <c r="F137" s="1"/>
  <c r="E137" s="1"/>
  <c r="D137" s="1"/>
  <c r="C137" s="1"/>
  <c r="J138"/>
  <c r="I138" s="1"/>
  <c r="H138" s="1"/>
  <c r="G138" s="1"/>
  <c r="F138" s="1"/>
  <c r="E138" s="1"/>
  <c r="D138" s="1"/>
  <c r="C138" s="1"/>
  <c r="J139"/>
  <c r="I139" s="1"/>
  <c r="H139" s="1"/>
  <c r="G139" s="1"/>
  <c r="F139" s="1"/>
  <c r="E139" s="1"/>
  <c r="D139" s="1"/>
  <c r="C139" s="1"/>
  <c r="C140"/>
  <c r="J142"/>
  <c r="I142" s="1"/>
  <c r="H142" s="1"/>
  <c r="G142" s="1"/>
  <c r="F142" s="1"/>
  <c r="E142" s="1"/>
  <c r="D142" s="1"/>
  <c r="C142" s="1"/>
  <c r="J143"/>
  <c r="I143" s="1"/>
  <c r="H143" s="1"/>
  <c r="G143" s="1"/>
  <c r="F143" s="1"/>
  <c r="E143" s="1"/>
  <c r="D143" s="1"/>
  <c r="C143" s="1"/>
  <c r="J144"/>
  <c r="I144" s="1"/>
  <c r="H144" s="1"/>
  <c r="G144" s="1"/>
  <c r="F144" s="1"/>
  <c r="E144" s="1"/>
  <c r="D144" s="1"/>
  <c r="C144" s="1"/>
  <c r="J241"/>
  <c r="I241" s="1"/>
  <c r="H241" s="1"/>
  <c r="G241" s="1"/>
  <c r="F241" s="1"/>
  <c r="E241" s="1"/>
  <c r="J243"/>
  <c r="I243" s="1"/>
  <c r="H243" s="1"/>
  <c r="G243" s="1"/>
  <c r="F243" s="1"/>
  <c r="E243" s="1"/>
  <c r="D243" s="1"/>
  <c r="J244"/>
  <c r="I244" s="1"/>
  <c r="H244" s="1"/>
  <c r="J245"/>
  <c r="I245" s="1"/>
  <c r="H245" s="1"/>
  <c r="G245" s="1"/>
  <c r="F245" s="1"/>
  <c r="E245" s="1"/>
  <c r="D245" s="1"/>
  <c r="C245" s="1"/>
  <c r="J246"/>
  <c r="I246" s="1"/>
  <c r="H246" s="1"/>
  <c r="G246" s="1"/>
  <c r="F246" s="1"/>
  <c r="E246" s="1"/>
  <c r="J248"/>
  <c r="I248" s="1"/>
  <c r="H248" s="1"/>
  <c r="G248" s="1"/>
  <c r="F248" s="1"/>
  <c r="E248" s="1"/>
  <c r="D248" s="1"/>
  <c r="J249"/>
  <c r="I249" s="1"/>
  <c r="H249" s="1"/>
  <c r="G249" s="1"/>
  <c r="F249" s="1"/>
  <c r="E249" s="1"/>
  <c r="C249" s="1"/>
  <c r="J250"/>
  <c r="I250" s="1"/>
  <c r="H250" s="1"/>
  <c r="G250" s="1"/>
  <c r="F250" s="1"/>
  <c r="E250" s="1"/>
  <c r="D250" s="1"/>
  <c r="C250" s="1"/>
  <c r="E457"/>
  <c r="F457"/>
  <c r="G455"/>
  <c r="H455"/>
  <c r="I455"/>
  <c r="D128" l="1"/>
  <c r="C128" s="1"/>
  <c r="E103"/>
  <c r="D103"/>
  <c r="D31" s="1"/>
  <c r="G244"/>
  <c r="F244" s="1"/>
  <c r="E244" s="1"/>
  <c r="C244" s="1"/>
  <c r="H204"/>
  <c r="E204"/>
  <c r="G204"/>
  <c r="I204"/>
  <c r="F204"/>
  <c r="D80"/>
  <c r="C80" s="1"/>
  <c r="C82"/>
  <c r="C248"/>
  <c r="D246"/>
  <c r="C246" s="1"/>
  <c r="D241"/>
  <c r="C241" s="1"/>
  <c r="C243"/>
  <c r="C457"/>
  <c r="D100" l="1"/>
  <c r="C552"/>
  <c r="J1156" l="1"/>
  <c r="I1156" s="1"/>
  <c r="H1156" s="1"/>
  <c r="G1156" s="1"/>
  <c r="F1156" s="1"/>
  <c r="E1156" s="1"/>
  <c r="D1156" s="1"/>
  <c r="C1156" s="1"/>
  <c r="J1141"/>
  <c r="I1141" s="1"/>
  <c r="H1141" s="1"/>
  <c r="G1141" s="1"/>
  <c r="F1141" s="1"/>
  <c r="E1141" s="1"/>
  <c r="D1141" s="1"/>
  <c r="C1141" s="1"/>
  <c r="J1136"/>
  <c r="I1136" s="1"/>
  <c r="H1136" s="1"/>
  <c r="G1136" s="1"/>
  <c r="F1136" s="1"/>
  <c r="E1136" s="1"/>
  <c r="D1136" s="1"/>
  <c r="C1136" s="1"/>
  <c r="J1131"/>
  <c r="I1131" s="1"/>
  <c r="H1131" s="1"/>
  <c r="G1131" s="1"/>
  <c r="F1131" s="1"/>
  <c r="E1131" s="1"/>
  <c r="J1126"/>
  <c r="I1126" s="1"/>
  <c r="H1126" s="1"/>
  <c r="G1126" s="1"/>
  <c r="F1126" s="1"/>
  <c r="E1126" s="1"/>
  <c r="D1126" s="1"/>
  <c r="C1126" s="1"/>
  <c r="J1121"/>
  <c r="I1121" s="1"/>
  <c r="H1121" s="1"/>
  <c r="G1121" s="1"/>
  <c r="F1121" s="1"/>
  <c r="E1121" s="1"/>
  <c r="D1121" s="1"/>
  <c r="C1121" s="1"/>
  <c r="J1116"/>
  <c r="I1116" s="1"/>
  <c r="H1116" s="1"/>
  <c r="G1116" s="1"/>
  <c r="F1116" s="1"/>
  <c r="E1116" s="1"/>
  <c r="D1116" s="1"/>
  <c r="C1116" s="1"/>
  <c r="J1111"/>
  <c r="I1111" s="1"/>
  <c r="H1111" s="1"/>
  <c r="G1111" s="1"/>
  <c r="F1111" s="1"/>
  <c r="E1111" s="1"/>
  <c r="D1111" s="1"/>
  <c r="C1111" s="1"/>
  <c r="J1106"/>
  <c r="I1106" s="1"/>
  <c r="H1106" s="1"/>
  <c r="G1106" s="1"/>
  <c r="F1106" s="1"/>
  <c r="E1106" s="1"/>
  <c r="D1106" s="1"/>
  <c r="C1106" s="1"/>
  <c r="J1101"/>
  <c r="I1101" s="1"/>
  <c r="H1101" s="1"/>
  <c r="G1101" s="1"/>
  <c r="F1101" s="1"/>
  <c r="E1101" s="1"/>
  <c r="D1101" s="1"/>
  <c r="C1101" s="1"/>
  <c r="J1096"/>
  <c r="I1096" s="1"/>
  <c r="H1096" s="1"/>
  <c r="G1096" s="1"/>
  <c r="F1096" s="1"/>
  <c r="E1096" s="1"/>
  <c r="D1096" s="1"/>
  <c r="C1096" s="1"/>
  <c r="J1091"/>
  <c r="I1091" s="1"/>
  <c r="H1091" s="1"/>
  <c r="G1091" s="1"/>
  <c r="F1091" s="1"/>
  <c r="E1091" s="1"/>
  <c r="D1091" s="1"/>
  <c r="C1091" s="1"/>
  <c r="J1086"/>
  <c r="I1086" s="1"/>
  <c r="H1086" s="1"/>
  <c r="G1086" s="1"/>
  <c r="F1086" s="1"/>
  <c r="E1086" s="1"/>
  <c r="D1086" s="1"/>
  <c r="C1086" s="1"/>
  <c r="J1081"/>
  <c r="I1081" s="1"/>
  <c r="H1081" s="1"/>
  <c r="G1081" s="1"/>
  <c r="F1081" s="1"/>
  <c r="E1081" s="1"/>
  <c r="D1081" s="1"/>
  <c r="C1081" s="1"/>
  <c r="J1071"/>
  <c r="I1071" s="1"/>
  <c r="H1071" s="1"/>
  <c r="G1071" s="1"/>
  <c r="F1071" s="1"/>
  <c r="E1071" s="1"/>
  <c r="D1071" s="1"/>
  <c r="C1071" s="1"/>
  <c r="J1066"/>
  <c r="I1066" s="1"/>
  <c r="H1066" s="1"/>
  <c r="G1066" s="1"/>
  <c r="F1066" s="1"/>
  <c r="E1066" s="1"/>
  <c r="D1066" s="1"/>
  <c r="C1066" s="1"/>
  <c r="J1061"/>
  <c r="I1061" s="1"/>
  <c r="H1061" s="1"/>
  <c r="G1061" s="1"/>
  <c r="F1061" s="1"/>
  <c r="E1061" s="1"/>
  <c r="D1061" s="1"/>
  <c r="C1061" s="1"/>
  <c r="J1056"/>
  <c r="I1056" s="1"/>
  <c r="H1056" s="1"/>
  <c r="G1056" s="1"/>
  <c r="F1056" s="1"/>
  <c r="E1056" s="1"/>
  <c r="D1056" s="1"/>
  <c r="C1056" s="1"/>
  <c r="J1046"/>
  <c r="I1046" s="1"/>
  <c r="H1046" s="1"/>
  <c r="G1046" s="1"/>
  <c r="F1046" s="1"/>
  <c r="E1046" s="1"/>
  <c r="D1046" s="1"/>
  <c r="C1046" s="1"/>
  <c r="J1041"/>
  <c r="I1041" s="1"/>
  <c r="H1041" s="1"/>
  <c r="G1041" s="1"/>
  <c r="F1041" s="1"/>
  <c r="E1041" s="1"/>
  <c r="D1041" s="1"/>
  <c r="C1041" s="1"/>
  <c r="J1036"/>
  <c r="I1036" s="1"/>
  <c r="H1036" s="1"/>
  <c r="G1036" s="1"/>
  <c r="F1036" s="1"/>
  <c r="E1036" s="1"/>
  <c r="J1031"/>
  <c r="I1031" s="1"/>
  <c r="H1031" s="1"/>
  <c r="G1031" s="1"/>
  <c r="F1031" s="1"/>
  <c r="E1031" s="1"/>
  <c r="D1031" s="1"/>
  <c r="C1031" s="1"/>
  <c r="J1025"/>
  <c r="I1025" s="1"/>
  <c r="H1025" s="1"/>
  <c r="G1025" s="1"/>
  <c r="F1025" s="1"/>
  <c r="E1025" s="1"/>
  <c r="D1025" s="1"/>
  <c r="C1025" s="1"/>
  <c r="J1015"/>
  <c r="J1010"/>
  <c r="I1010" s="1"/>
  <c r="H1010" s="1"/>
  <c r="G1010" s="1"/>
  <c r="F1010" s="1"/>
  <c r="E1010" s="1"/>
  <c r="D1010" s="1"/>
  <c r="C1010" s="1"/>
  <c r="J1005"/>
  <c r="I1005" s="1"/>
  <c r="H1005" s="1"/>
  <c r="G1005" s="1"/>
  <c r="F1005" s="1"/>
  <c r="E1005" s="1"/>
  <c r="D1005" s="1"/>
  <c r="C1005" s="1"/>
  <c r="J1000"/>
  <c r="I1000" s="1"/>
  <c r="H1000" s="1"/>
  <c r="G1000" s="1"/>
  <c r="F1000" s="1"/>
  <c r="E1000" s="1"/>
  <c r="D1000" s="1"/>
  <c r="C1000" s="1"/>
  <c r="J995"/>
  <c r="I995" s="1"/>
  <c r="H995" s="1"/>
  <c r="G995" s="1"/>
  <c r="F995" s="1"/>
  <c r="E995" s="1"/>
  <c r="D995" s="1"/>
  <c r="C995" s="1"/>
  <c r="J990"/>
  <c r="I990" s="1"/>
  <c r="H990" s="1"/>
  <c r="G990" s="1"/>
  <c r="F990" s="1"/>
  <c r="E990" s="1"/>
  <c r="D990" s="1"/>
  <c r="C990" s="1"/>
  <c r="J985"/>
  <c r="I985" s="1"/>
  <c r="H985" s="1"/>
  <c r="G985" s="1"/>
  <c r="F985" s="1"/>
  <c r="E985" s="1"/>
  <c r="D985" s="1"/>
  <c r="C985" s="1"/>
  <c r="J979"/>
  <c r="I979" s="1"/>
  <c r="H979" s="1"/>
  <c r="G979" s="1"/>
  <c r="F979" s="1"/>
  <c r="E979" s="1"/>
  <c r="D979" s="1"/>
  <c r="C979" s="1"/>
  <c r="J973"/>
  <c r="I973" s="1"/>
  <c r="H973" s="1"/>
  <c r="G973" s="1"/>
  <c r="F973" s="1"/>
  <c r="E973" s="1"/>
  <c r="D973" s="1"/>
  <c r="C973" s="1"/>
  <c r="J969"/>
  <c r="I969" s="1"/>
  <c r="H969" s="1"/>
  <c r="G969" s="1"/>
  <c r="F969" s="1"/>
  <c r="E969" s="1"/>
  <c r="D969" s="1"/>
  <c r="C969" s="1"/>
  <c r="J964"/>
  <c r="I964" s="1"/>
  <c r="H964" s="1"/>
  <c r="G964" s="1"/>
  <c r="F964" s="1"/>
  <c r="E964" s="1"/>
  <c r="D964" s="1"/>
  <c r="C964" s="1"/>
  <c r="J954"/>
  <c r="I954" s="1"/>
  <c r="H954" s="1"/>
  <c r="G954" s="1"/>
  <c r="F954" s="1"/>
  <c r="E954" s="1"/>
  <c r="J949"/>
  <c r="I949" s="1"/>
  <c r="H949" s="1"/>
  <c r="G949" s="1"/>
  <c r="F949" s="1"/>
  <c r="E949" s="1"/>
  <c r="D949" s="1"/>
  <c r="C949" s="1"/>
  <c r="J921"/>
  <c r="I921" s="1"/>
  <c r="H921" s="1"/>
  <c r="G921" s="1"/>
  <c r="F921" s="1"/>
  <c r="E921" s="1"/>
  <c r="D921" s="1"/>
  <c r="C921" s="1"/>
  <c r="J916"/>
  <c r="I916" s="1"/>
  <c r="H916" s="1"/>
  <c r="G916" s="1"/>
  <c r="F916" s="1"/>
  <c r="E916" s="1"/>
  <c r="D916" s="1"/>
  <c r="C916" s="1"/>
  <c r="J911"/>
  <c r="I911" s="1"/>
  <c r="H911" s="1"/>
  <c r="G911" s="1"/>
  <c r="F911" s="1"/>
  <c r="E911" s="1"/>
  <c r="D911" s="1"/>
  <c r="C911" s="1"/>
  <c r="J906"/>
  <c r="I906" s="1"/>
  <c r="H906" s="1"/>
  <c r="G906" s="1"/>
  <c r="F906" s="1"/>
  <c r="E906" s="1"/>
  <c r="D906" s="1"/>
  <c r="C906" s="1"/>
  <c r="J901"/>
  <c r="I901" s="1"/>
  <c r="H901" s="1"/>
  <c r="G901" s="1"/>
  <c r="F901" s="1"/>
  <c r="E901" s="1"/>
  <c r="D901" s="1"/>
  <c r="C901" s="1"/>
  <c r="J896"/>
  <c r="I896" s="1"/>
  <c r="H896" s="1"/>
  <c r="G896" s="1"/>
  <c r="F896" s="1"/>
  <c r="E896" s="1"/>
  <c r="J891"/>
  <c r="I891" s="1"/>
  <c r="H891" s="1"/>
  <c r="G891" s="1"/>
  <c r="F891" s="1"/>
  <c r="E891" s="1"/>
  <c r="J886"/>
  <c r="I886" s="1"/>
  <c r="H886" s="1"/>
  <c r="G886" s="1"/>
  <c r="F886" s="1"/>
  <c r="E886" s="1"/>
  <c r="D886" s="1"/>
  <c r="C886" s="1"/>
  <c r="J881"/>
  <c r="I881" s="1"/>
  <c r="H881" s="1"/>
  <c r="G881" s="1"/>
  <c r="F881" s="1"/>
  <c r="E881" s="1"/>
  <c r="D881" s="1"/>
  <c r="C881" s="1"/>
  <c r="J876"/>
  <c r="I876" s="1"/>
  <c r="H876" s="1"/>
  <c r="G876" s="1"/>
  <c r="F876" s="1"/>
  <c r="E876" s="1"/>
  <c r="D876" s="1"/>
  <c r="C876" s="1"/>
  <c r="J871"/>
  <c r="I871" s="1"/>
  <c r="H871" s="1"/>
  <c r="G871" s="1"/>
  <c r="F871" s="1"/>
  <c r="E871" s="1"/>
  <c r="D871" s="1"/>
  <c r="C871" s="1"/>
  <c r="J838"/>
  <c r="I838" s="1"/>
  <c r="H838" s="1"/>
  <c r="G838" s="1"/>
  <c r="F838" s="1"/>
  <c r="E838" s="1"/>
  <c r="D838" s="1"/>
  <c r="C838" s="1"/>
  <c r="J833"/>
  <c r="I833" s="1"/>
  <c r="H833" s="1"/>
  <c r="G833" s="1"/>
  <c r="F833" s="1"/>
  <c r="E833" s="1"/>
  <c r="D833" s="1"/>
  <c r="C833" s="1"/>
  <c r="J828"/>
  <c r="I828" s="1"/>
  <c r="H828" s="1"/>
  <c r="G828" s="1"/>
  <c r="F828" s="1"/>
  <c r="E828" s="1"/>
  <c r="D828" s="1"/>
  <c r="C828" s="1"/>
  <c r="J823"/>
  <c r="I823" s="1"/>
  <c r="H823" s="1"/>
  <c r="G823" s="1"/>
  <c r="F823" s="1"/>
  <c r="E823" s="1"/>
  <c r="D823" s="1"/>
  <c r="C823" s="1"/>
  <c r="J818"/>
  <c r="I818" s="1"/>
  <c r="H818" s="1"/>
  <c r="G818" s="1"/>
  <c r="F818" s="1"/>
  <c r="E818" s="1"/>
  <c r="D818" s="1"/>
  <c r="C818" s="1"/>
  <c r="J813"/>
  <c r="I813" s="1"/>
  <c r="H813" s="1"/>
  <c r="G813" s="1"/>
  <c r="F813" s="1"/>
  <c r="E813" s="1"/>
  <c r="D813" s="1"/>
  <c r="J808"/>
  <c r="I808" s="1"/>
  <c r="H808" s="1"/>
  <c r="G808" s="1"/>
  <c r="F808" s="1"/>
  <c r="E808" s="1"/>
  <c r="D808" s="1"/>
  <c r="C808" s="1"/>
  <c r="J803"/>
  <c r="I803" s="1"/>
  <c r="H803" s="1"/>
  <c r="G803" s="1"/>
  <c r="F803" s="1"/>
  <c r="E803" s="1"/>
  <c r="D803" s="1"/>
  <c r="C803" s="1"/>
  <c r="J788"/>
  <c r="I788" s="1"/>
  <c r="H788" s="1"/>
  <c r="G788" s="1"/>
  <c r="F788" s="1"/>
  <c r="E788" s="1"/>
  <c r="D788" s="1"/>
  <c r="C788" s="1"/>
  <c r="J783"/>
  <c r="I783" s="1"/>
  <c r="J778"/>
  <c r="J773"/>
  <c r="I773" s="1"/>
  <c r="H773" s="1"/>
  <c r="J768"/>
  <c r="I768" s="1"/>
  <c r="H768" s="1"/>
  <c r="G768" s="1"/>
  <c r="F768" s="1"/>
  <c r="E768" s="1"/>
  <c r="J763"/>
  <c r="I763" s="1"/>
  <c r="H763" s="1"/>
  <c r="G763" s="1"/>
  <c r="F763" s="1"/>
  <c r="E763" s="1"/>
  <c r="D763" s="1"/>
  <c r="C763" s="1"/>
  <c r="J758"/>
  <c r="I758" s="1"/>
  <c r="H758" s="1"/>
  <c r="G758" s="1"/>
  <c r="F758" s="1"/>
  <c r="E758" s="1"/>
  <c r="D758" s="1"/>
  <c r="C758" s="1"/>
  <c r="J752"/>
  <c r="I752" s="1"/>
  <c r="H752" s="1"/>
  <c r="G752" s="1"/>
  <c r="F752" s="1"/>
  <c r="E752" s="1"/>
  <c r="D752" s="1"/>
  <c r="C752" s="1"/>
  <c r="J747"/>
  <c r="I747" s="1"/>
  <c r="H747" s="1"/>
  <c r="G747" s="1"/>
  <c r="F747" s="1"/>
  <c r="E747" s="1"/>
  <c r="D747" s="1"/>
  <c r="C747" s="1"/>
  <c r="J742"/>
  <c r="I742" s="1"/>
  <c r="H742" s="1"/>
  <c r="G742" s="1"/>
  <c r="F742" s="1"/>
  <c r="E742" s="1"/>
  <c r="D742" s="1"/>
  <c r="J737"/>
  <c r="I737" s="1"/>
  <c r="H737" s="1"/>
  <c r="G737" s="1"/>
  <c r="F737" s="1"/>
  <c r="E737" s="1"/>
  <c r="D737" s="1"/>
  <c r="C737" s="1"/>
  <c r="J732"/>
  <c r="I732" s="1"/>
  <c r="H732" s="1"/>
  <c r="G732" s="1"/>
  <c r="F732" s="1"/>
  <c r="E732" s="1"/>
  <c r="D732" s="1"/>
  <c r="C732" s="1"/>
  <c r="J718"/>
  <c r="I718" s="1"/>
  <c r="H718" s="1"/>
  <c r="G718" s="1"/>
  <c r="F718" s="1"/>
  <c r="E718" s="1"/>
  <c r="J713"/>
  <c r="I713" s="1"/>
  <c r="H713" s="1"/>
  <c r="G713" s="1"/>
  <c r="F713" s="1"/>
  <c r="E713" s="1"/>
  <c r="D713" s="1"/>
  <c r="C713" s="1"/>
  <c r="J708"/>
  <c r="I708" s="1"/>
  <c r="H708" s="1"/>
  <c r="G708" s="1"/>
  <c r="F708" s="1"/>
  <c r="E708" s="1"/>
  <c r="D708" s="1"/>
  <c r="C708" s="1"/>
  <c r="J703"/>
  <c r="I703" s="1"/>
  <c r="H703" s="1"/>
  <c r="G703" s="1"/>
  <c r="F703" s="1"/>
  <c r="E703" s="1"/>
  <c r="D703" s="1"/>
  <c r="C703" s="1"/>
  <c r="J698"/>
  <c r="I698" s="1"/>
  <c r="H698" s="1"/>
  <c r="G698" s="1"/>
  <c r="F698" s="1"/>
  <c r="E698" s="1"/>
  <c r="D698" s="1"/>
  <c r="C698" s="1"/>
  <c r="J693"/>
  <c r="I693" s="1"/>
  <c r="H693" s="1"/>
  <c r="G693" s="1"/>
  <c r="F693" s="1"/>
  <c r="E693" s="1"/>
  <c r="J688"/>
  <c r="I688" s="1"/>
  <c r="H688" s="1"/>
  <c r="G688" s="1"/>
  <c r="F688" s="1"/>
  <c r="E688" s="1"/>
  <c r="D688" s="1"/>
  <c r="C688" s="1"/>
  <c r="J682"/>
  <c r="I682" s="1"/>
  <c r="H682" s="1"/>
  <c r="G682" s="1"/>
  <c r="F682" s="1"/>
  <c r="E682" s="1"/>
  <c r="D682" s="1"/>
  <c r="C682" s="1"/>
  <c r="J676"/>
  <c r="I676" s="1"/>
  <c r="H676" s="1"/>
  <c r="G676" s="1"/>
  <c r="F676" s="1"/>
  <c r="E676" s="1"/>
  <c r="D676" s="1"/>
  <c r="C676" s="1"/>
  <c r="J670"/>
  <c r="I670" s="1"/>
  <c r="H670" s="1"/>
  <c r="G670" s="1"/>
  <c r="F670" s="1"/>
  <c r="E670" s="1"/>
  <c r="D670" s="1"/>
  <c r="C670" s="1"/>
  <c r="I467"/>
  <c r="G475"/>
  <c r="G492"/>
  <c r="G487"/>
  <c r="H467"/>
  <c r="H475"/>
  <c r="I475"/>
  <c r="H487"/>
  <c r="I487"/>
  <c r="D693" l="1"/>
  <c r="D954"/>
  <c r="C954" s="1"/>
  <c r="D718"/>
  <c r="D891"/>
  <c r="C891" s="1"/>
  <c r="D896"/>
  <c r="C742"/>
  <c r="C896"/>
  <c r="G472"/>
  <c r="C475"/>
  <c r="C693"/>
  <c r="C487"/>
  <c r="C718"/>
  <c r="D717"/>
  <c r="G773"/>
  <c r="H783"/>
  <c r="G783" s="1"/>
  <c r="F783" s="1"/>
  <c r="E783" s="1"/>
  <c r="D768"/>
  <c r="C768" s="1"/>
  <c r="I778"/>
  <c r="D1131"/>
  <c r="C1131" s="1"/>
  <c r="D1036"/>
  <c r="C1036" s="1"/>
  <c r="C813"/>
  <c r="I1015"/>
  <c r="J975"/>
  <c r="I975" s="1"/>
  <c r="H975" s="1"/>
  <c r="G975" s="1"/>
  <c r="F975" s="1"/>
  <c r="E975" s="1"/>
  <c r="D975" s="1"/>
  <c r="C975" s="1"/>
  <c r="J974"/>
  <c r="I974" s="1"/>
  <c r="H974" s="1"/>
  <c r="G974" s="1"/>
  <c r="F974" s="1"/>
  <c r="E974" s="1"/>
  <c r="D974" s="1"/>
  <c r="C974" s="1"/>
  <c r="J972"/>
  <c r="I972" s="1"/>
  <c r="H972" s="1"/>
  <c r="G972" s="1"/>
  <c r="F972" s="1"/>
  <c r="E972" s="1"/>
  <c r="D972" s="1"/>
  <c r="C972" s="1"/>
  <c r="J970"/>
  <c r="I970" s="1"/>
  <c r="H970" s="1"/>
  <c r="G970" s="1"/>
  <c r="F970" s="1"/>
  <c r="E970" s="1"/>
  <c r="D970" s="1"/>
  <c r="C970" s="1"/>
  <c r="J971"/>
  <c r="I971" s="1"/>
  <c r="H971" s="1"/>
  <c r="G971" s="1"/>
  <c r="F971" s="1"/>
  <c r="E971" s="1"/>
  <c r="J976"/>
  <c r="I976" s="1"/>
  <c r="H976" s="1"/>
  <c r="G976" s="1"/>
  <c r="F976" s="1"/>
  <c r="E976" s="1"/>
  <c r="D976" s="1"/>
  <c r="C976" s="1"/>
  <c r="J968"/>
  <c r="I968" s="1"/>
  <c r="H968" s="1"/>
  <c r="G968" s="1"/>
  <c r="F968" s="1"/>
  <c r="E968" s="1"/>
  <c r="J761"/>
  <c r="I761" s="1"/>
  <c r="H761" s="1"/>
  <c r="G761" s="1"/>
  <c r="F761" s="1"/>
  <c r="E761" s="1"/>
  <c r="D761" s="1"/>
  <c r="C761" s="1"/>
  <c r="J759"/>
  <c r="I759" s="1"/>
  <c r="H759" s="1"/>
  <c r="G759" s="1"/>
  <c r="F759" s="1"/>
  <c r="E759" s="1"/>
  <c r="J793"/>
  <c r="C790"/>
  <c r="J789"/>
  <c r="I789" s="1"/>
  <c r="H789" s="1"/>
  <c r="J755"/>
  <c r="I755" s="1"/>
  <c r="H755" s="1"/>
  <c r="G755" s="1"/>
  <c r="F755" s="1"/>
  <c r="E755" s="1"/>
  <c r="D755" s="1"/>
  <c r="C755" s="1"/>
  <c r="J754"/>
  <c r="C754" s="1"/>
  <c r="J753"/>
  <c r="I753" s="1"/>
  <c r="J751"/>
  <c r="J750"/>
  <c r="I750" s="1"/>
  <c r="H750" s="1"/>
  <c r="G750" s="1"/>
  <c r="F750" s="1"/>
  <c r="E750" s="1"/>
  <c r="D750" s="1"/>
  <c r="C750" s="1"/>
  <c r="J749"/>
  <c r="I749" s="1"/>
  <c r="H749" s="1"/>
  <c r="G749" s="1"/>
  <c r="F749" s="1"/>
  <c r="E749" s="1"/>
  <c r="D749" s="1"/>
  <c r="C749" s="1"/>
  <c r="J748"/>
  <c r="I748" s="1"/>
  <c r="H748" s="1"/>
  <c r="G748" s="1"/>
  <c r="F748" s="1"/>
  <c r="E748" s="1"/>
  <c r="D748" s="1"/>
  <c r="C748" s="1"/>
  <c r="J746"/>
  <c r="I746" s="1"/>
  <c r="H746" s="1"/>
  <c r="G746" s="1"/>
  <c r="F746" s="1"/>
  <c r="E746" s="1"/>
  <c r="D746" s="1"/>
  <c r="C746" s="1"/>
  <c r="J745"/>
  <c r="I745" s="1"/>
  <c r="H745" s="1"/>
  <c r="G745" s="1"/>
  <c r="F745" s="1"/>
  <c r="E745" s="1"/>
  <c r="D745" s="1"/>
  <c r="C745" s="1"/>
  <c r="J744"/>
  <c r="I744" s="1"/>
  <c r="H744" s="1"/>
  <c r="G744" s="1"/>
  <c r="F744" s="1"/>
  <c r="E744" s="1"/>
  <c r="C744" s="1"/>
  <c r="J743"/>
  <c r="I743" s="1"/>
  <c r="H743" s="1"/>
  <c r="G743" s="1"/>
  <c r="F743" s="1"/>
  <c r="E743" s="1"/>
  <c r="D743" s="1"/>
  <c r="C743" s="1"/>
  <c r="J741"/>
  <c r="I741" s="1"/>
  <c r="H741" s="1"/>
  <c r="G741" s="1"/>
  <c r="F741" s="1"/>
  <c r="E741" s="1"/>
  <c r="J740"/>
  <c r="I740" s="1"/>
  <c r="H740" s="1"/>
  <c r="G740" s="1"/>
  <c r="F740" s="1"/>
  <c r="E740" s="1"/>
  <c r="D740" s="1"/>
  <c r="C740" s="1"/>
  <c r="J739"/>
  <c r="I739" s="1"/>
  <c r="H739" s="1"/>
  <c r="J738"/>
  <c r="I738" s="1"/>
  <c r="H738" s="1"/>
  <c r="G738" s="1"/>
  <c r="F738" s="1"/>
  <c r="E738" s="1"/>
  <c r="D738" s="1"/>
  <c r="C738" s="1"/>
  <c r="J736"/>
  <c r="I736" s="1"/>
  <c r="H736" s="1"/>
  <c r="G736" s="1"/>
  <c r="F736" s="1"/>
  <c r="E736" s="1"/>
  <c r="D736" s="1"/>
  <c r="C736" s="1"/>
  <c r="J735"/>
  <c r="I735" s="1"/>
  <c r="H735" s="1"/>
  <c r="G735" s="1"/>
  <c r="F735" s="1"/>
  <c r="E735" s="1"/>
  <c r="D735" s="1"/>
  <c r="C735" s="1"/>
  <c r="J733"/>
  <c r="I733" s="1"/>
  <c r="J764"/>
  <c r="I764" s="1"/>
  <c r="J766"/>
  <c r="I766" s="1"/>
  <c r="H766" s="1"/>
  <c r="G766" s="1"/>
  <c r="F766" s="1"/>
  <c r="E766" s="1"/>
  <c r="D766" s="1"/>
  <c r="C766" s="1"/>
  <c r="J605"/>
  <c r="I605" s="1"/>
  <c r="H605" s="1"/>
  <c r="D440"/>
  <c r="H444"/>
  <c r="H442" s="1"/>
  <c r="J443"/>
  <c r="J437" s="1"/>
  <c r="I505"/>
  <c r="H505"/>
  <c r="I502"/>
  <c r="H502"/>
  <c r="C172"/>
  <c r="C173"/>
  <c r="J170"/>
  <c r="I170" s="1"/>
  <c r="H170" s="1"/>
  <c r="G170" s="1"/>
  <c r="F170" s="1"/>
  <c r="E170" s="1"/>
  <c r="D170" s="1"/>
  <c r="C170" s="1"/>
  <c r="J178"/>
  <c r="F179"/>
  <c r="G179"/>
  <c r="G174" s="1"/>
  <c r="H179"/>
  <c r="I179"/>
  <c r="J179"/>
  <c r="J180"/>
  <c r="I180" s="1"/>
  <c r="H180" s="1"/>
  <c r="G180" s="1"/>
  <c r="F180" s="1"/>
  <c r="E180" s="1"/>
  <c r="D180" s="1"/>
  <c r="C180" s="1"/>
  <c r="J163"/>
  <c r="I163" s="1"/>
  <c r="H163" s="1"/>
  <c r="G163" s="1"/>
  <c r="C163" s="1"/>
  <c r="J1159"/>
  <c r="I1159" s="1"/>
  <c r="H1159" s="1"/>
  <c r="G1159" s="1"/>
  <c r="F1159" s="1"/>
  <c r="J1158"/>
  <c r="I1158" s="1"/>
  <c r="J1143"/>
  <c r="J1083" s="1"/>
  <c r="J1142"/>
  <c r="I1142" s="1"/>
  <c r="H1142" s="1"/>
  <c r="G1142" s="1"/>
  <c r="F1142" s="1"/>
  <c r="J1140"/>
  <c r="I1140" s="1"/>
  <c r="H1140" s="1"/>
  <c r="G1140" s="1"/>
  <c r="F1140" s="1"/>
  <c r="J1139"/>
  <c r="I1139" s="1"/>
  <c r="H1139" s="1"/>
  <c r="G1139" s="1"/>
  <c r="F1139" s="1"/>
  <c r="J1137"/>
  <c r="I1137" s="1"/>
  <c r="H1137" s="1"/>
  <c r="J1134"/>
  <c r="I1134" s="1"/>
  <c r="H1134" s="1"/>
  <c r="G1134" s="1"/>
  <c r="F1134" s="1"/>
  <c r="J1132"/>
  <c r="I1132" s="1"/>
  <c r="J1129"/>
  <c r="I1129" s="1"/>
  <c r="H1129" s="1"/>
  <c r="G1129" s="1"/>
  <c r="F1129" s="1"/>
  <c r="J1127"/>
  <c r="I1127" s="1"/>
  <c r="H1127" s="1"/>
  <c r="J1124"/>
  <c r="I1124" s="1"/>
  <c r="H1124" s="1"/>
  <c r="G1124" s="1"/>
  <c r="F1124" s="1"/>
  <c r="J1122"/>
  <c r="I1122" s="1"/>
  <c r="J1119"/>
  <c r="I1119" s="1"/>
  <c r="H1119" s="1"/>
  <c r="G1119" s="1"/>
  <c r="F1119" s="1"/>
  <c r="J1117"/>
  <c r="I1117" s="1"/>
  <c r="H1117" s="1"/>
  <c r="J1114"/>
  <c r="I1114" s="1"/>
  <c r="H1114" s="1"/>
  <c r="G1114" s="1"/>
  <c r="F1114" s="1"/>
  <c r="J1112"/>
  <c r="I1112" s="1"/>
  <c r="J1109"/>
  <c r="I1109" s="1"/>
  <c r="J1104"/>
  <c r="I1104" s="1"/>
  <c r="H1104" s="1"/>
  <c r="G1104" s="1"/>
  <c r="F1104" s="1"/>
  <c r="J1102"/>
  <c r="I1102" s="1"/>
  <c r="H1102" s="1"/>
  <c r="J1099"/>
  <c r="I1099" s="1"/>
  <c r="H1099" s="1"/>
  <c r="G1099" s="1"/>
  <c r="F1099" s="1"/>
  <c r="J1097"/>
  <c r="I1097" s="1"/>
  <c r="H1097" s="1"/>
  <c r="G1097" s="1"/>
  <c r="F1097" s="1"/>
  <c r="J1095"/>
  <c r="I1095" s="1"/>
  <c r="H1095" s="1"/>
  <c r="G1095" s="1"/>
  <c r="J1094"/>
  <c r="I1094" s="1"/>
  <c r="H1094" s="1"/>
  <c r="G1094" s="1"/>
  <c r="F1094" s="1"/>
  <c r="J1092"/>
  <c r="I1092" s="1"/>
  <c r="H1092" s="1"/>
  <c r="J1089"/>
  <c r="I1089" s="1"/>
  <c r="H1089" s="1"/>
  <c r="G1089" s="1"/>
  <c r="F1089" s="1"/>
  <c r="J1087"/>
  <c r="I1087" s="1"/>
  <c r="J1084"/>
  <c r="I1084" s="1"/>
  <c r="H1084" s="1"/>
  <c r="G1084" s="1"/>
  <c r="F1084" s="1"/>
  <c r="J1026"/>
  <c r="H1026"/>
  <c r="F1026"/>
  <c r="J1072"/>
  <c r="I1072" s="1"/>
  <c r="H1072" s="1"/>
  <c r="J1069"/>
  <c r="I1069" s="1"/>
  <c r="H1069" s="1"/>
  <c r="G1069" s="1"/>
  <c r="F1069" s="1"/>
  <c r="J1068"/>
  <c r="I1068"/>
  <c r="H1068"/>
  <c r="G1068"/>
  <c r="F1068"/>
  <c r="J1067"/>
  <c r="I1067" s="1"/>
  <c r="H1067" s="1"/>
  <c r="J1064"/>
  <c r="I1064" s="1"/>
  <c r="H1064" s="1"/>
  <c r="G1064" s="1"/>
  <c r="F1064" s="1"/>
  <c r="J1062"/>
  <c r="I1062" s="1"/>
  <c r="J1059"/>
  <c r="I1059" s="1"/>
  <c r="H1059" s="1"/>
  <c r="G1059" s="1"/>
  <c r="F1059" s="1"/>
  <c r="J1057"/>
  <c r="I1057" s="1"/>
  <c r="H1057" s="1"/>
  <c r="J1049"/>
  <c r="I1049" s="1"/>
  <c r="H1049" s="1"/>
  <c r="G1049" s="1"/>
  <c r="F1049" s="1"/>
  <c r="J1047"/>
  <c r="I1047" s="1"/>
  <c r="J1044"/>
  <c r="I1044" s="1"/>
  <c r="H1044" s="1"/>
  <c r="G1044" s="1"/>
  <c r="F1044" s="1"/>
  <c r="J1042"/>
  <c r="I1042" s="1"/>
  <c r="H1042" s="1"/>
  <c r="J1039"/>
  <c r="I1039" s="1"/>
  <c r="H1039" s="1"/>
  <c r="G1039" s="1"/>
  <c r="F1039" s="1"/>
  <c r="J1038"/>
  <c r="J1035" s="1"/>
  <c r="I1038"/>
  <c r="I1035" s="1"/>
  <c r="H1038"/>
  <c r="H1035" s="1"/>
  <c r="G1038"/>
  <c r="G1035" s="1"/>
  <c r="F1038"/>
  <c r="J1037"/>
  <c r="I1037" s="1"/>
  <c r="H1037" s="1"/>
  <c r="G1037" s="1"/>
  <c r="F1037" s="1"/>
  <c r="J1034"/>
  <c r="I1034" s="1"/>
  <c r="H1034" s="1"/>
  <c r="G1034" s="1"/>
  <c r="F1034" s="1"/>
  <c r="J1029"/>
  <c r="I1029" s="1"/>
  <c r="H1029" s="1"/>
  <c r="G1029" s="1"/>
  <c r="F1029" s="1"/>
  <c r="J1028"/>
  <c r="I1028" s="1"/>
  <c r="H1028" s="1"/>
  <c r="G1028" s="1"/>
  <c r="F1028" s="1"/>
  <c r="J1017"/>
  <c r="I1017" s="1"/>
  <c r="J1016"/>
  <c r="I1016" s="1"/>
  <c r="H1016" s="1"/>
  <c r="G1016" s="1"/>
  <c r="J1013"/>
  <c r="I1013" s="1"/>
  <c r="H1013" s="1"/>
  <c r="G1013" s="1"/>
  <c r="F1013" s="1"/>
  <c r="J1011"/>
  <c r="I1011" s="1"/>
  <c r="J1008"/>
  <c r="I1008" s="1"/>
  <c r="H1008" s="1"/>
  <c r="G1008" s="1"/>
  <c r="F1008" s="1"/>
  <c r="J1006"/>
  <c r="I1006" s="1"/>
  <c r="H1006" s="1"/>
  <c r="J1003"/>
  <c r="I1003" s="1"/>
  <c r="H1003" s="1"/>
  <c r="G1003" s="1"/>
  <c r="F1003" s="1"/>
  <c r="J1002"/>
  <c r="I1002"/>
  <c r="I987" s="1"/>
  <c r="H1002"/>
  <c r="G1002"/>
  <c r="J1001"/>
  <c r="I1001" s="1"/>
  <c r="H1001" s="1"/>
  <c r="J998"/>
  <c r="I998" s="1"/>
  <c r="H998" s="1"/>
  <c r="G998" s="1"/>
  <c r="F998" s="1"/>
  <c r="J996"/>
  <c r="I996" s="1"/>
  <c r="J993"/>
  <c r="I993" s="1"/>
  <c r="H993" s="1"/>
  <c r="G993" s="1"/>
  <c r="F993" s="1"/>
  <c r="J991"/>
  <c r="J988"/>
  <c r="I988" s="1"/>
  <c r="H988" s="1"/>
  <c r="G988" s="1"/>
  <c r="F988" s="1"/>
  <c r="J983"/>
  <c r="I983" s="1"/>
  <c r="H983" s="1"/>
  <c r="G983" s="1"/>
  <c r="F983" s="1"/>
  <c r="J982"/>
  <c r="I982" s="1"/>
  <c r="H982" s="1"/>
  <c r="G982" s="1"/>
  <c r="F982" s="1"/>
  <c r="J966"/>
  <c r="I966" s="1"/>
  <c r="H966" s="1"/>
  <c r="G966" s="1"/>
  <c r="F966" s="1"/>
  <c r="J965"/>
  <c r="I965" s="1"/>
  <c r="H965" s="1"/>
  <c r="G965" s="1"/>
  <c r="F965" s="1"/>
  <c r="J963"/>
  <c r="I963" s="1"/>
  <c r="H963" s="1"/>
  <c r="G963" s="1"/>
  <c r="F963" s="1"/>
  <c r="J956"/>
  <c r="I956" s="1"/>
  <c r="H956" s="1"/>
  <c r="G956" s="1"/>
  <c r="F956" s="1"/>
  <c r="J955"/>
  <c r="I955" s="1"/>
  <c r="H955" s="1"/>
  <c r="G955" s="1"/>
  <c r="F955" s="1"/>
  <c r="J953"/>
  <c r="I953" s="1"/>
  <c r="H953" s="1"/>
  <c r="G953" s="1"/>
  <c r="F953" s="1"/>
  <c r="J952"/>
  <c r="I952" s="1"/>
  <c r="H952" s="1"/>
  <c r="G952" s="1"/>
  <c r="F952" s="1"/>
  <c r="J951"/>
  <c r="I951" s="1"/>
  <c r="H951" s="1"/>
  <c r="G951" s="1"/>
  <c r="F951" s="1"/>
  <c r="J950"/>
  <c r="I950" s="1"/>
  <c r="H950" s="1"/>
  <c r="G950" s="1"/>
  <c r="F950" s="1"/>
  <c r="J948"/>
  <c r="I948" s="1"/>
  <c r="H948" s="1"/>
  <c r="G948" s="1"/>
  <c r="F948" s="1"/>
  <c r="J923"/>
  <c r="I923" s="1"/>
  <c r="H923" s="1"/>
  <c r="G923" s="1"/>
  <c r="F923" s="1"/>
  <c r="J922"/>
  <c r="I922" s="1"/>
  <c r="H922" s="1"/>
  <c r="G922" s="1"/>
  <c r="F922" s="1"/>
  <c r="J920"/>
  <c r="I920" s="1"/>
  <c r="H920" s="1"/>
  <c r="G920" s="1"/>
  <c r="F920" s="1"/>
  <c r="J919"/>
  <c r="I919" s="1"/>
  <c r="H919" s="1"/>
  <c r="G919" s="1"/>
  <c r="F919" s="1"/>
  <c r="J918"/>
  <c r="I918" s="1"/>
  <c r="H918" s="1"/>
  <c r="G918" s="1"/>
  <c r="F918" s="1"/>
  <c r="J917"/>
  <c r="I917" s="1"/>
  <c r="H917" s="1"/>
  <c r="G917" s="1"/>
  <c r="F917" s="1"/>
  <c r="J915"/>
  <c r="I915" s="1"/>
  <c r="H915" s="1"/>
  <c r="G915" s="1"/>
  <c r="F915" s="1"/>
  <c r="J914"/>
  <c r="I914" s="1"/>
  <c r="H914" s="1"/>
  <c r="G914" s="1"/>
  <c r="F914" s="1"/>
  <c r="J913"/>
  <c r="I913" s="1"/>
  <c r="H913" s="1"/>
  <c r="G913" s="1"/>
  <c r="F913" s="1"/>
  <c r="J912"/>
  <c r="I912" s="1"/>
  <c r="H912" s="1"/>
  <c r="G912" s="1"/>
  <c r="F912" s="1"/>
  <c r="J910"/>
  <c r="I910" s="1"/>
  <c r="H910" s="1"/>
  <c r="G910" s="1"/>
  <c r="F910" s="1"/>
  <c r="J909"/>
  <c r="I909" s="1"/>
  <c r="H909" s="1"/>
  <c r="G909" s="1"/>
  <c r="F909" s="1"/>
  <c r="J908"/>
  <c r="I908" s="1"/>
  <c r="H908" s="1"/>
  <c r="G908" s="1"/>
  <c r="F908" s="1"/>
  <c r="J907"/>
  <c r="I907" s="1"/>
  <c r="H907" s="1"/>
  <c r="G907" s="1"/>
  <c r="F907" s="1"/>
  <c r="J905"/>
  <c r="I905" s="1"/>
  <c r="H905" s="1"/>
  <c r="G905" s="1"/>
  <c r="F905" s="1"/>
  <c r="J904"/>
  <c r="I904" s="1"/>
  <c r="H904" s="1"/>
  <c r="G904" s="1"/>
  <c r="F904" s="1"/>
  <c r="J903"/>
  <c r="I903" s="1"/>
  <c r="H903" s="1"/>
  <c r="G903" s="1"/>
  <c r="F903" s="1"/>
  <c r="J902"/>
  <c r="I902" s="1"/>
  <c r="H902" s="1"/>
  <c r="G902" s="1"/>
  <c r="F902" s="1"/>
  <c r="J900"/>
  <c r="I900" s="1"/>
  <c r="H900" s="1"/>
  <c r="G900" s="1"/>
  <c r="F900" s="1"/>
  <c r="J899"/>
  <c r="I899" s="1"/>
  <c r="H899" s="1"/>
  <c r="G899" s="1"/>
  <c r="F899" s="1"/>
  <c r="J898"/>
  <c r="I898" s="1"/>
  <c r="H898" s="1"/>
  <c r="G898" s="1"/>
  <c r="F898" s="1"/>
  <c r="J897"/>
  <c r="I897" s="1"/>
  <c r="H897" s="1"/>
  <c r="G897" s="1"/>
  <c r="F897" s="1"/>
  <c r="J895"/>
  <c r="I895" s="1"/>
  <c r="H895" s="1"/>
  <c r="G895" s="1"/>
  <c r="F895" s="1"/>
  <c r="J894"/>
  <c r="I894" s="1"/>
  <c r="H894" s="1"/>
  <c r="G894" s="1"/>
  <c r="F894" s="1"/>
  <c r="J893"/>
  <c r="I893" s="1"/>
  <c r="H893" s="1"/>
  <c r="G893" s="1"/>
  <c r="J892"/>
  <c r="I892" s="1"/>
  <c r="H892" s="1"/>
  <c r="G892" s="1"/>
  <c r="F892" s="1"/>
  <c r="J890"/>
  <c r="I890" s="1"/>
  <c r="H890" s="1"/>
  <c r="G890" s="1"/>
  <c r="J889"/>
  <c r="I889" s="1"/>
  <c r="H889" s="1"/>
  <c r="G889" s="1"/>
  <c r="F889" s="1"/>
  <c r="J888"/>
  <c r="I888" s="1"/>
  <c r="H888" s="1"/>
  <c r="J887"/>
  <c r="I887" s="1"/>
  <c r="H887" s="1"/>
  <c r="G887" s="1"/>
  <c r="F887" s="1"/>
  <c r="J885"/>
  <c r="I885" s="1"/>
  <c r="H885" s="1"/>
  <c r="G885" s="1"/>
  <c r="F885" s="1"/>
  <c r="J884"/>
  <c r="I884" s="1"/>
  <c r="H884" s="1"/>
  <c r="G884" s="1"/>
  <c r="F884" s="1"/>
  <c r="J882"/>
  <c r="I882" s="1"/>
  <c r="H882" s="1"/>
  <c r="J879"/>
  <c r="I879" s="1"/>
  <c r="H879" s="1"/>
  <c r="G879" s="1"/>
  <c r="F879" s="1"/>
  <c r="J877"/>
  <c r="I877" s="1"/>
  <c r="H877" s="1"/>
  <c r="J874"/>
  <c r="I874" s="1"/>
  <c r="H874" s="1"/>
  <c r="G874" s="1"/>
  <c r="F874" s="1"/>
  <c r="J873"/>
  <c r="I873" s="1"/>
  <c r="H873" s="1"/>
  <c r="G873" s="1"/>
  <c r="F873" s="1"/>
  <c r="J872"/>
  <c r="I872" s="1"/>
  <c r="H872" s="1"/>
  <c r="G872" s="1"/>
  <c r="F872" s="1"/>
  <c r="J870"/>
  <c r="I870" s="1"/>
  <c r="H870" s="1"/>
  <c r="G870" s="1"/>
  <c r="F870" s="1"/>
  <c r="J869"/>
  <c r="I869" s="1"/>
  <c r="H869" s="1"/>
  <c r="G869" s="1"/>
  <c r="F869" s="1"/>
  <c r="J868"/>
  <c r="I868" s="1"/>
  <c r="J867"/>
  <c r="I867" s="1"/>
  <c r="H867" s="1"/>
  <c r="G867" s="1"/>
  <c r="F867" s="1"/>
  <c r="J866"/>
  <c r="I866" s="1"/>
  <c r="H866" s="1"/>
  <c r="G866" s="1"/>
  <c r="F866" s="1"/>
  <c r="J863"/>
  <c r="I863" s="1"/>
  <c r="H863" s="1"/>
  <c r="G863" s="1"/>
  <c r="F863" s="1"/>
  <c r="J862"/>
  <c r="I862" s="1"/>
  <c r="H862" s="1"/>
  <c r="G862" s="1"/>
  <c r="F862" s="1"/>
  <c r="J861"/>
  <c r="I861" s="1"/>
  <c r="H861" s="1"/>
  <c r="G861" s="1"/>
  <c r="F861" s="1"/>
  <c r="J860"/>
  <c r="I860" s="1"/>
  <c r="H860" s="1"/>
  <c r="G860" s="1"/>
  <c r="F860" s="1"/>
  <c r="J858"/>
  <c r="I858" s="1"/>
  <c r="H858" s="1"/>
  <c r="G858" s="1"/>
  <c r="F858" s="1"/>
  <c r="J856"/>
  <c r="I856" s="1"/>
  <c r="H856" s="1"/>
  <c r="G856" s="1"/>
  <c r="F856" s="1"/>
  <c r="J855"/>
  <c r="I855" s="1"/>
  <c r="H855" s="1"/>
  <c r="G855" s="1"/>
  <c r="F855" s="1"/>
  <c r="J854"/>
  <c r="I854" s="1"/>
  <c r="H854" s="1"/>
  <c r="G854" s="1"/>
  <c r="F854" s="1"/>
  <c r="J852"/>
  <c r="I852" s="1"/>
  <c r="H852" s="1"/>
  <c r="G852" s="1"/>
  <c r="F852" s="1"/>
  <c r="J850"/>
  <c r="I850" s="1"/>
  <c r="H850" s="1"/>
  <c r="G850" s="1"/>
  <c r="F850" s="1"/>
  <c r="J849"/>
  <c r="I849" s="1"/>
  <c r="D741" l="1"/>
  <c r="C741" s="1"/>
  <c r="I991"/>
  <c r="J986"/>
  <c r="J980" s="1"/>
  <c r="I793"/>
  <c r="I792" s="1"/>
  <c r="J792"/>
  <c r="H778"/>
  <c r="G778" s="1"/>
  <c r="F778" s="1"/>
  <c r="E778" s="1"/>
  <c r="D783"/>
  <c r="F773"/>
  <c r="E773" s="1"/>
  <c r="D773" s="1"/>
  <c r="C773" s="1"/>
  <c r="F1035"/>
  <c r="I1143"/>
  <c r="I1083" s="1"/>
  <c r="J987"/>
  <c r="F1016"/>
  <c r="H1015"/>
  <c r="I1014"/>
  <c r="J1014"/>
  <c r="I762"/>
  <c r="J762"/>
  <c r="H753"/>
  <c r="G753" s="1"/>
  <c r="F753" s="1"/>
  <c r="E753" s="1"/>
  <c r="D753" s="1"/>
  <c r="C753" s="1"/>
  <c r="I751"/>
  <c r="J734"/>
  <c r="J731" s="1"/>
  <c r="I734"/>
  <c r="I731" s="1"/>
  <c r="D759"/>
  <c r="G789"/>
  <c r="J787"/>
  <c r="H733"/>
  <c r="G739"/>
  <c r="H734"/>
  <c r="H764"/>
  <c r="H762" s="1"/>
  <c r="C765"/>
  <c r="J440"/>
  <c r="G605"/>
  <c r="J176"/>
  <c r="I178"/>
  <c r="J1004"/>
  <c r="J880"/>
  <c r="J1040"/>
  <c r="J1135"/>
  <c r="J1100"/>
  <c r="J1070"/>
  <c r="J981"/>
  <c r="J978" s="1"/>
  <c r="J999"/>
  <c r="J1065"/>
  <c r="J1115"/>
  <c r="J878"/>
  <c r="J875" s="1"/>
  <c r="J989"/>
  <c r="J1055"/>
  <c r="J1090"/>
  <c r="J1125"/>
  <c r="H1062"/>
  <c r="I1060"/>
  <c r="G1067"/>
  <c r="H1065"/>
  <c r="H1047"/>
  <c r="I1045"/>
  <c r="G1057"/>
  <c r="H1055"/>
  <c r="H1087"/>
  <c r="I1085"/>
  <c r="G1092"/>
  <c r="H1090"/>
  <c r="H1109"/>
  <c r="I1105"/>
  <c r="H1122"/>
  <c r="I1120"/>
  <c r="G1127"/>
  <c r="H1125"/>
  <c r="H1158"/>
  <c r="I1155"/>
  <c r="G1042"/>
  <c r="H1040"/>
  <c r="G1072"/>
  <c r="H1070"/>
  <c r="G1102"/>
  <c r="H1100"/>
  <c r="H1112"/>
  <c r="I1110"/>
  <c r="G1117"/>
  <c r="H1115"/>
  <c r="H1132"/>
  <c r="I1130"/>
  <c r="G1137"/>
  <c r="H1135"/>
  <c r="G1026"/>
  <c r="I1026"/>
  <c r="I1040"/>
  <c r="J1045"/>
  <c r="I1055"/>
  <c r="J1060"/>
  <c r="I1065"/>
  <c r="I1070"/>
  <c r="J1033"/>
  <c r="J1085"/>
  <c r="I1090"/>
  <c r="I1100"/>
  <c r="J1105"/>
  <c r="J1110"/>
  <c r="I1115"/>
  <c r="J1120"/>
  <c r="I1125"/>
  <c r="J1130"/>
  <c r="I1135"/>
  <c r="J1155"/>
  <c r="H1011"/>
  <c r="H1017"/>
  <c r="H987" s="1"/>
  <c r="I981"/>
  <c r="H996"/>
  <c r="I994"/>
  <c r="G1001"/>
  <c r="H999"/>
  <c r="G1006"/>
  <c r="H1004"/>
  <c r="I989"/>
  <c r="J994"/>
  <c r="I999"/>
  <c r="I1004"/>
  <c r="J1009"/>
  <c r="H849"/>
  <c r="H868"/>
  <c r="G877"/>
  <c r="G882"/>
  <c r="H880"/>
  <c r="G888"/>
  <c r="H878"/>
  <c r="H875" s="1"/>
  <c r="J857"/>
  <c r="I878"/>
  <c r="I857" s="1"/>
  <c r="I880"/>
  <c r="I787" l="1"/>
  <c r="H793"/>
  <c r="H991"/>
  <c r="I986"/>
  <c r="I980" s="1"/>
  <c r="I978" s="1"/>
  <c r="C783"/>
  <c r="D778"/>
  <c r="C778" s="1"/>
  <c r="H1143"/>
  <c r="H1083" s="1"/>
  <c r="H751"/>
  <c r="C751" s="1"/>
  <c r="F1015"/>
  <c r="H1014"/>
  <c r="I851"/>
  <c r="I848" s="1"/>
  <c r="J851"/>
  <c r="J848" s="1"/>
  <c r="C759"/>
  <c r="F789"/>
  <c r="G733"/>
  <c r="H731"/>
  <c r="G734"/>
  <c r="F739"/>
  <c r="G764"/>
  <c r="G762" s="1"/>
  <c r="F605"/>
  <c r="H178"/>
  <c r="I176"/>
  <c r="J984"/>
  <c r="I875"/>
  <c r="J1080"/>
  <c r="J1030"/>
  <c r="J1027"/>
  <c r="J1024" s="1"/>
  <c r="F1137"/>
  <c r="F1135" s="1"/>
  <c r="G1135"/>
  <c r="G1132"/>
  <c r="H1130"/>
  <c r="F1117"/>
  <c r="F1115" s="1"/>
  <c r="G1115"/>
  <c r="G1112"/>
  <c r="H1110"/>
  <c r="F1102"/>
  <c r="F1100" s="1"/>
  <c r="G1100"/>
  <c r="F1072"/>
  <c r="F1070" s="1"/>
  <c r="G1070"/>
  <c r="F1042"/>
  <c r="F1040" s="1"/>
  <c r="G1040"/>
  <c r="G1158"/>
  <c r="H1155"/>
  <c r="F1127"/>
  <c r="F1125" s="1"/>
  <c r="G1125"/>
  <c r="G1122"/>
  <c r="H1120"/>
  <c r="G1109"/>
  <c r="H1105"/>
  <c r="F1092"/>
  <c r="F1090" s="1"/>
  <c r="G1090"/>
  <c r="G1087"/>
  <c r="H1085"/>
  <c r="F1057"/>
  <c r="F1055" s="1"/>
  <c r="G1055"/>
  <c r="G1047"/>
  <c r="H1045"/>
  <c r="F1067"/>
  <c r="F1065" s="1"/>
  <c r="G1065"/>
  <c r="G1062"/>
  <c r="H1060"/>
  <c r="I1080"/>
  <c r="I1033"/>
  <c r="F1006"/>
  <c r="F1004" s="1"/>
  <c r="G1004"/>
  <c r="F1001"/>
  <c r="F999" s="1"/>
  <c r="G999"/>
  <c r="G996"/>
  <c r="H994"/>
  <c r="G18"/>
  <c r="G1011"/>
  <c r="F888"/>
  <c r="G878"/>
  <c r="G875" s="1"/>
  <c r="F882"/>
  <c r="F880" s="1"/>
  <c r="G880"/>
  <c r="F877"/>
  <c r="G868"/>
  <c r="H857"/>
  <c r="G849"/>
  <c r="G793" l="1"/>
  <c r="H787"/>
  <c r="H986"/>
  <c r="H980" s="1"/>
  <c r="H989"/>
  <c r="G991"/>
  <c r="I984"/>
  <c r="G1143"/>
  <c r="G1083" s="1"/>
  <c r="H1033"/>
  <c r="G1014"/>
  <c r="F1014"/>
  <c r="E1015"/>
  <c r="H851"/>
  <c r="H848" s="1"/>
  <c r="F875"/>
  <c r="E789"/>
  <c r="E739"/>
  <c r="F734"/>
  <c r="G731"/>
  <c r="F733"/>
  <c r="F764"/>
  <c r="F762" s="1"/>
  <c r="E605"/>
  <c r="H176"/>
  <c r="G178"/>
  <c r="H1080"/>
  <c r="I1027"/>
  <c r="I1024" s="1"/>
  <c r="I1030"/>
  <c r="F1062"/>
  <c r="F1060" s="1"/>
  <c r="G1060"/>
  <c r="F1047"/>
  <c r="F1045" s="1"/>
  <c r="G1045"/>
  <c r="F1087"/>
  <c r="F1085" s="1"/>
  <c r="G1085"/>
  <c r="F1109"/>
  <c r="F1105" s="1"/>
  <c r="G1105"/>
  <c r="F1122"/>
  <c r="F1120" s="1"/>
  <c r="G1120"/>
  <c r="F1158"/>
  <c r="F1155" s="1"/>
  <c r="G1155"/>
  <c r="F1112"/>
  <c r="F1110" s="1"/>
  <c r="G1110"/>
  <c r="F1132"/>
  <c r="F1130" s="1"/>
  <c r="G1130"/>
  <c r="F1011"/>
  <c r="F1009" s="1"/>
  <c r="G1009"/>
  <c r="H981"/>
  <c r="H978" s="1"/>
  <c r="H984"/>
  <c r="F996"/>
  <c r="F994" s="1"/>
  <c r="G994"/>
  <c r="F981"/>
  <c r="F849"/>
  <c r="F868"/>
  <c r="F857" s="1"/>
  <c r="F851" s="1"/>
  <c r="G857"/>
  <c r="F793" l="1"/>
  <c r="G792"/>
  <c r="G787"/>
  <c r="G986"/>
  <c r="G980" s="1"/>
  <c r="F991"/>
  <c r="F986" s="1"/>
  <c r="F980" s="1"/>
  <c r="F978" s="1"/>
  <c r="G989"/>
  <c r="F1143"/>
  <c r="F1083" s="1"/>
  <c r="F1033" s="1"/>
  <c r="G1080"/>
  <c r="D1015"/>
  <c r="G851"/>
  <c r="G848" s="1"/>
  <c r="D789"/>
  <c r="E733"/>
  <c r="F731"/>
  <c r="E734"/>
  <c r="D739"/>
  <c r="E764"/>
  <c r="E762" s="1"/>
  <c r="D605"/>
  <c r="F178"/>
  <c r="G176"/>
  <c r="G1033"/>
  <c r="H1030"/>
  <c r="H1027"/>
  <c r="H1024" s="1"/>
  <c r="G984"/>
  <c r="F848"/>
  <c r="G978" l="1"/>
  <c r="F792"/>
  <c r="E793"/>
  <c r="F787"/>
  <c r="F1080"/>
  <c r="F984"/>
  <c r="C1015"/>
  <c r="C789"/>
  <c r="C739"/>
  <c r="D734"/>
  <c r="E731"/>
  <c r="D733"/>
  <c r="D764"/>
  <c r="D762" s="1"/>
  <c r="C762" s="1"/>
  <c r="C605"/>
  <c r="F176"/>
  <c r="E178"/>
  <c r="G1027"/>
  <c r="G1024" s="1"/>
  <c r="G1030"/>
  <c r="F1030"/>
  <c r="F1027"/>
  <c r="F1024" s="1"/>
  <c r="E792" l="1"/>
  <c r="D793"/>
  <c r="E787"/>
  <c r="C734"/>
  <c r="C733"/>
  <c r="D731"/>
  <c r="C731" s="1"/>
  <c r="C764"/>
  <c r="D178"/>
  <c r="C178" s="1"/>
  <c r="E176"/>
  <c r="J846"/>
  <c r="I846" s="1"/>
  <c r="H846" s="1"/>
  <c r="J844"/>
  <c r="J841"/>
  <c r="I841" s="1"/>
  <c r="H841" s="1"/>
  <c r="G841" s="1"/>
  <c r="J839"/>
  <c r="J836"/>
  <c r="I836" s="1"/>
  <c r="H836" s="1"/>
  <c r="G836" s="1"/>
  <c r="J834"/>
  <c r="J831"/>
  <c r="I831" s="1"/>
  <c r="H831" s="1"/>
  <c r="G831" s="1"/>
  <c r="J830"/>
  <c r="I830" s="1"/>
  <c r="H830" s="1"/>
  <c r="G830" s="1"/>
  <c r="J829"/>
  <c r="I829" s="1"/>
  <c r="H829" s="1"/>
  <c r="G829" s="1"/>
  <c r="J827"/>
  <c r="I827" s="1"/>
  <c r="H827" s="1"/>
  <c r="G827" s="1"/>
  <c r="J826"/>
  <c r="I826" s="1"/>
  <c r="H826" s="1"/>
  <c r="G826" s="1"/>
  <c r="J825"/>
  <c r="I825" s="1"/>
  <c r="H825" s="1"/>
  <c r="G825" s="1"/>
  <c r="J824"/>
  <c r="I824" s="1"/>
  <c r="H824" s="1"/>
  <c r="G824" s="1"/>
  <c r="J822"/>
  <c r="I822" s="1"/>
  <c r="H822" s="1"/>
  <c r="G822" s="1"/>
  <c r="J821"/>
  <c r="I821" s="1"/>
  <c r="H821" s="1"/>
  <c r="G821" s="1"/>
  <c r="J820"/>
  <c r="I820" s="1"/>
  <c r="H820" s="1"/>
  <c r="G820" s="1"/>
  <c r="J819"/>
  <c r="I819" s="1"/>
  <c r="H819" s="1"/>
  <c r="G819" s="1"/>
  <c r="J817"/>
  <c r="I817" s="1"/>
  <c r="H817" s="1"/>
  <c r="G817" s="1"/>
  <c r="J816"/>
  <c r="I816" s="1"/>
  <c r="H816" s="1"/>
  <c r="G816" s="1"/>
  <c r="J814"/>
  <c r="J811"/>
  <c r="I811" s="1"/>
  <c r="H811" s="1"/>
  <c r="G811" s="1"/>
  <c r="J810"/>
  <c r="I810" s="1"/>
  <c r="J809"/>
  <c r="I809" s="1"/>
  <c r="H809" s="1"/>
  <c r="G809" s="1"/>
  <c r="J807"/>
  <c r="I807" s="1"/>
  <c r="H807" s="1"/>
  <c r="G807" s="1"/>
  <c r="J806"/>
  <c r="I806" s="1"/>
  <c r="H806" s="1"/>
  <c r="G806" s="1"/>
  <c r="J804"/>
  <c r="I804" s="1"/>
  <c r="H804" s="1"/>
  <c r="J786"/>
  <c r="I786" s="1"/>
  <c r="H786" s="1"/>
  <c r="G786" s="1"/>
  <c r="J784"/>
  <c r="J781"/>
  <c r="I781" s="1"/>
  <c r="H781" s="1"/>
  <c r="G781" s="1"/>
  <c r="J779"/>
  <c r="J776"/>
  <c r="I776" s="1"/>
  <c r="H776" s="1"/>
  <c r="G776" s="1"/>
  <c r="J774"/>
  <c r="I774" s="1"/>
  <c r="H774" s="1"/>
  <c r="J771"/>
  <c r="I771" s="1"/>
  <c r="H771" s="1"/>
  <c r="G771" s="1"/>
  <c r="J769"/>
  <c r="J720"/>
  <c r="I720" s="1"/>
  <c r="J719"/>
  <c r="I719" s="1"/>
  <c r="H719" s="1"/>
  <c r="G719" s="1"/>
  <c r="J717"/>
  <c r="I717" s="1"/>
  <c r="H717" s="1"/>
  <c r="G717" s="1"/>
  <c r="J716"/>
  <c r="I716" s="1"/>
  <c r="H716" s="1"/>
  <c r="G716" s="1"/>
  <c r="J715"/>
  <c r="I715" s="1"/>
  <c r="H715" s="1"/>
  <c r="G715" s="1"/>
  <c r="J714"/>
  <c r="I714" s="1"/>
  <c r="H714" s="1"/>
  <c r="G714" s="1"/>
  <c r="J712"/>
  <c r="I712" s="1"/>
  <c r="H712" s="1"/>
  <c r="G712" s="1"/>
  <c r="J711"/>
  <c r="I711" s="1"/>
  <c r="H711" s="1"/>
  <c r="G711" s="1"/>
  <c r="J710"/>
  <c r="I710" s="1"/>
  <c r="J709"/>
  <c r="I709" s="1"/>
  <c r="H709" s="1"/>
  <c r="J707"/>
  <c r="I707" s="1"/>
  <c r="J706"/>
  <c r="I706" s="1"/>
  <c r="H706" s="1"/>
  <c r="G706" s="1"/>
  <c r="J705"/>
  <c r="I705" s="1"/>
  <c r="H705" s="1"/>
  <c r="G705" s="1"/>
  <c r="J704"/>
  <c r="I704" s="1"/>
  <c r="H704" s="1"/>
  <c r="G704" s="1"/>
  <c r="J702"/>
  <c r="I702" s="1"/>
  <c r="H702" s="1"/>
  <c r="G702" s="1"/>
  <c r="J701"/>
  <c r="I701" s="1"/>
  <c r="H701" s="1"/>
  <c r="G701" s="1"/>
  <c r="J700"/>
  <c r="I700" s="1"/>
  <c r="H700" s="1"/>
  <c r="G700" s="1"/>
  <c r="J699"/>
  <c r="I699" s="1"/>
  <c r="H699" s="1"/>
  <c r="G699" s="1"/>
  <c r="J697"/>
  <c r="I697" s="1"/>
  <c r="H697" s="1"/>
  <c r="G697" s="1"/>
  <c r="J696"/>
  <c r="J695"/>
  <c r="J694"/>
  <c r="I694" s="1"/>
  <c r="H694" s="1"/>
  <c r="G694" s="1"/>
  <c r="J692"/>
  <c r="I692" s="1"/>
  <c r="H692" s="1"/>
  <c r="G692" s="1"/>
  <c r="J691"/>
  <c r="I691" s="1"/>
  <c r="H691" s="1"/>
  <c r="G691" s="1"/>
  <c r="J689"/>
  <c r="I689" s="1"/>
  <c r="H689" s="1"/>
  <c r="J685"/>
  <c r="I685" s="1"/>
  <c r="H685" s="1"/>
  <c r="G685" s="1"/>
  <c r="J684"/>
  <c r="I684" s="1"/>
  <c r="H684" s="1"/>
  <c r="G684" s="1"/>
  <c r="J683"/>
  <c r="I683" s="1"/>
  <c r="H683" s="1"/>
  <c r="G683" s="1"/>
  <c r="J681"/>
  <c r="I681" s="1"/>
  <c r="H681" s="1"/>
  <c r="G681" s="1"/>
  <c r="J679"/>
  <c r="I679" s="1"/>
  <c r="H679" s="1"/>
  <c r="G679" s="1"/>
  <c r="J677"/>
  <c r="J673"/>
  <c r="I673" s="1"/>
  <c r="H673" s="1"/>
  <c r="G673" s="1"/>
  <c r="J671"/>
  <c r="I671" s="1"/>
  <c r="H671" s="1"/>
  <c r="J626"/>
  <c r="I626"/>
  <c r="H626"/>
  <c r="G626"/>
  <c r="J616"/>
  <c r="J611" s="1"/>
  <c r="I616"/>
  <c r="I611" s="1"/>
  <c r="H616"/>
  <c r="H611" s="1"/>
  <c r="G616"/>
  <c r="G611" s="1"/>
  <c r="F616"/>
  <c r="F611" s="1"/>
  <c r="J667"/>
  <c r="I667" s="1"/>
  <c r="H667" s="1"/>
  <c r="G667" s="1"/>
  <c r="F667" s="1"/>
  <c r="J666"/>
  <c r="I666" s="1"/>
  <c r="H666" s="1"/>
  <c r="G666" s="1"/>
  <c r="F666" s="1"/>
  <c r="J665"/>
  <c r="I665" s="1"/>
  <c r="H665" s="1"/>
  <c r="G665" s="1"/>
  <c r="F665" s="1"/>
  <c r="J663"/>
  <c r="I663" s="1"/>
  <c r="H663" s="1"/>
  <c r="G663" s="1"/>
  <c r="F663" s="1"/>
  <c r="J662"/>
  <c r="I662" s="1"/>
  <c r="H662" s="1"/>
  <c r="G662" s="1"/>
  <c r="F662" s="1"/>
  <c r="J656"/>
  <c r="I656" s="1"/>
  <c r="H656" s="1"/>
  <c r="G656" s="1"/>
  <c r="F656" s="1"/>
  <c r="J655"/>
  <c r="I655" s="1"/>
  <c r="H655" s="1"/>
  <c r="G655" s="1"/>
  <c r="F655" s="1"/>
  <c r="J653"/>
  <c r="I653" s="1"/>
  <c r="H653" s="1"/>
  <c r="G653" s="1"/>
  <c r="F653" s="1"/>
  <c r="J652"/>
  <c r="I652" s="1"/>
  <c r="H652" s="1"/>
  <c r="G652" s="1"/>
  <c r="F652" s="1"/>
  <c r="J650"/>
  <c r="I650" s="1"/>
  <c r="J647"/>
  <c r="I647" s="1"/>
  <c r="H647" s="1"/>
  <c r="G647" s="1"/>
  <c r="F647" s="1"/>
  <c r="J645"/>
  <c r="I645" s="1"/>
  <c r="H645" s="1"/>
  <c r="J642"/>
  <c r="I642" s="1"/>
  <c r="H642" s="1"/>
  <c r="G642" s="1"/>
  <c r="F642" s="1"/>
  <c r="J641"/>
  <c r="J640"/>
  <c r="I640" s="1"/>
  <c r="H640" s="1"/>
  <c r="G640" s="1"/>
  <c r="F640" s="1"/>
  <c r="J638"/>
  <c r="I638" s="1"/>
  <c r="H638" s="1"/>
  <c r="G638" s="1"/>
  <c r="F638" s="1"/>
  <c r="J637"/>
  <c r="I637" s="1"/>
  <c r="H637" s="1"/>
  <c r="G637" s="1"/>
  <c r="F637" s="1"/>
  <c r="J635"/>
  <c r="I635" s="1"/>
  <c r="H635" s="1"/>
  <c r="G635" s="1"/>
  <c r="F635" s="1"/>
  <c r="J625"/>
  <c r="I625" s="1"/>
  <c r="J622"/>
  <c r="I622" s="1"/>
  <c r="H622" s="1"/>
  <c r="G622" s="1"/>
  <c r="F622" s="1"/>
  <c r="J620"/>
  <c r="J617"/>
  <c r="I617" s="1"/>
  <c r="H617" s="1"/>
  <c r="G617" s="1"/>
  <c r="F617" s="1"/>
  <c r="J615"/>
  <c r="I615" s="1"/>
  <c r="J612"/>
  <c r="I612" s="1"/>
  <c r="H612" s="1"/>
  <c r="G612" s="1"/>
  <c r="F612" s="1"/>
  <c r="J610"/>
  <c r="J601"/>
  <c r="I601" s="1"/>
  <c r="H601" s="1"/>
  <c r="G601" s="1"/>
  <c r="F601" s="1"/>
  <c r="J600"/>
  <c r="I600" s="1"/>
  <c r="H600" s="1"/>
  <c r="G600" s="1"/>
  <c r="F600" s="1"/>
  <c r="J598"/>
  <c r="I598" s="1"/>
  <c r="H598" s="1"/>
  <c r="G598" s="1"/>
  <c r="F598" s="1"/>
  <c r="J597"/>
  <c r="I597" s="1"/>
  <c r="H597" s="1"/>
  <c r="G597" s="1"/>
  <c r="F597" s="1"/>
  <c r="J596"/>
  <c r="I596" s="1"/>
  <c r="H596" s="1"/>
  <c r="G596" s="1"/>
  <c r="F596" s="1"/>
  <c r="J595"/>
  <c r="I595" s="1"/>
  <c r="H595" s="1"/>
  <c r="G595" s="1"/>
  <c r="F595" s="1"/>
  <c r="J593"/>
  <c r="I593" s="1"/>
  <c r="H593" s="1"/>
  <c r="G593" s="1"/>
  <c r="F593" s="1"/>
  <c r="J592"/>
  <c r="I592" s="1"/>
  <c r="H592" s="1"/>
  <c r="G592" s="1"/>
  <c r="F592" s="1"/>
  <c r="J591"/>
  <c r="I591" s="1"/>
  <c r="H591" s="1"/>
  <c r="G591" s="1"/>
  <c r="F591" s="1"/>
  <c r="J590"/>
  <c r="I590" s="1"/>
  <c r="H590" s="1"/>
  <c r="G590" s="1"/>
  <c r="F590" s="1"/>
  <c r="J588"/>
  <c r="I588" s="1"/>
  <c r="H588" s="1"/>
  <c r="G588" s="1"/>
  <c r="F588" s="1"/>
  <c r="J587"/>
  <c r="I587" s="1"/>
  <c r="H587" s="1"/>
  <c r="G587" s="1"/>
  <c r="F587" s="1"/>
  <c r="J586"/>
  <c r="I586" s="1"/>
  <c r="H586" s="1"/>
  <c r="G586" s="1"/>
  <c r="F586" s="1"/>
  <c r="J585"/>
  <c r="I585" s="1"/>
  <c r="H585" s="1"/>
  <c r="G585" s="1"/>
  <c r="F585" s="1"/>
  <c r="J581"/>
  <c r="I581" s="1"/>
  <c r="H581" s="1"/>
  <c r="G581" s="1"/>
  <c r="F581" s="1"/>
  <c r="J579"/>
  <c r="I579" s="1"/>
  <c r="H579" s="1"/>
  <c r="G579" s="1"/>
  <c r="F579" s="1"/>
  <c r="J577"/>
  <c r="I577" s="1"/>
  <c r="H577" s="1"/>
  <c r="G577" s="1"/>
  <c r="F577" s="1"/>
  <c r="J575"/>
  <c r="I575" s="1"/>
  <c r="H575" s="1"/>
  <c r="G575" s="1"/>
  <c r="F575" s="1"/>
  <c r="J574"/>
  <c r="I574" s="1"/>
  <c r="H574" s="1"/>
  <c r="G574" s="1"/>
  <c r="F574" s="1"/>
  <c r="J573"/>
  <c r="I573" s="1"/>
  <c r="H573" s="1"/>
  <c r="G573" s="1"/>
  <c r="F573" s="1"/>
  <c r="J571"/>
  <c r="I571" s="1"/>
  <c r="H571" s="1"/>
  <c r="G571" s="1"/>
  <c r="F571" s="1"/>
  <c r="J569"/>
  <c r="I569" s="1"/>
  <c r="H569" s="1"/>
  <c r="G569" s="1"/>
  <c r="F569" s="1"/>
  <c r="J567"/>
  <c r="I567" s="1"/>
  <c r="H567" s="1"/>
  <c r="J546"/>
  <c r="I546" s="1"/>
  <c r="H546" s="1"/>
  <c r="J543"/>
  <c r="I543" s="1"/>
  <c r="H543" s="1"/>
  <c r="J541"/>
  <c r="I541" s="1"/>
  <c r="H541" s="1"/>
  <c r="J538"/>
  <c r="I538" s="1"/>
  <c r="H538" s="1"/>
  <c r="J537"/>
  <c r="I537" s="1"/>
  <c r="H537" s="1"/>
  <c r="J536"/>
  <c r="I536" s="1"/>
  <c r="H536" s="1"/>
  <c r="J534"/>
  <c r="I534" s="1"/>
  <c r="H534" s="1"/>
  <c r="J533"/>
  <c r="I533" s="1"/>
  <c r="H533" s="1"/>
  <c r="J532"/>
  <c r="I532" s="1"/>
  <c r="H532" s="1"/>
  <c r="J531"/>
  <c r="I531" s="1"/>
  <c r="H531" s="1"/>
  <c r="J529"/>
  <c r="I529" s="1"/>
  <c r="H529" s="1"/>
  <c r="J528"/>
  <c r="I528" s="1"/>
  <c r="H528" s="1"/>
  <c r="J527"/>
  <c r="J522" s="1"/>
  <c r="I527"/>
  <c r="I522" s="1"/>
  <c r="H527"/>
  <c r="H522" s="1"/>
  <c r="H519" s="1"/>
  <c r="J526"/>
  <c r="G527"/>
  <c r="G522" s="1"/>
  <c r="F549"/>
  <c r="J255"/>
  <c r="I255" s="1"/>
  <c r="J254"/>
  <c r="J204" s="1"/>
  <c r="J253"/>
  <c r="I253" s="1"/>
  <c r="I251" s="1"/>
  <c r="J240"/>
  <c r="I240" s="1"/>
  <c r="J238"/>
  <c r="I238" s="1"/>
  <c r="J235"/>
  <c r="I235" s="1"/>
  <c r="J233"/>
  <c r="I233" s="1"/>
  <c r="J230"/>
  <c r="I230" s="1"/>
  <c r="J228"/>
  <c r="I228" s="1"/>
  <c r="J225"/>
  <c r="J223"/>
  <c r="I223" s="1"/>
  <c r="J220"/>
  <c r="I220" s="1"/>
  <c r="J218"/>
  <c r="I218" s="1"/>
  <c r="J215"/>
  <c r="I215" s="1"/>
  <c r="J213"/>
  <c r="I213" s="1"/>
  <c r="J210"/>
  <c r="I210" s="1"/>
  <c r="J208"/>
  <c r="I208" s="1"/>
  <c r="J205"/>
  <c r="I205" s="1"/>
  <c r="J203"/>
  <c r="I203" s="1"/>
  <c r="J193"/>
  <c r="I193" s="1"/>
  <c r="H193" s="1"/>
  <c r="G193" s="1"/>
  <c r="F193" s="1"/>
  <c r="J190"/>
  <c r="I190" s="1"/>
  <c r="H190" s="1"/>
  <c r="G190" s="1"/>
  <c r="F190" s="1"/>
  <c r="J188"/>
  <c r="I188" s="1"/>
  <c r="H188" s="1"/>
  <c r="G188" s="1"/>
  <c r="J185"/>
  <c r="I185" s="1"/>
  <c r="H185" s="1"/>
  <c r="G185" s="1"/>
  <c r="F185" s="1"/>
  <c r="J184"/>
  <c r="I184" s="1"/>
  <c r="H184" s="1"/>
  <c r="J183"/>
  <c r="I183" s="1"/>
  <c r="H183" s="1"/>
  <c r="G183" s="1"/>
  <c r="J181"/>
  <c r="I181" s="1"/>
  <c r="H181" s="1"/>
  <c r="I472"/>
  <c r="H492"/>
  <c r="C492" s="1"/>
  <c r="H472"/>
  <c r="C472" s="1"/>
  <c r="I465"/>
  <c r="I462" s="1"/>
  <c r="H465"/>
  <c r="H462" s="1"/>
  <c r="G465"/>
  <c r="G467"/>
  <c r="J13"/>
  <c r="I13" s="1"/>
  <c r="H13" s="1"/>
  <c r="G13" s="1"/>
  <c r="F13" s="1"/>
  <c r="J12"/>
  <c r="J10"/>
  <c r="I10" s="1"/>
  <c r="H10" s="1"/>
  <c r="G10" s="1"/>
  <c r="F10" s="1"/>
  <c r="J7"/>
  <c r="I7" s="1"/>
  <c r="H7" s="1"/>
  <c r="G7" s="1"/>
  <c r="F7" s="1"/>
  <c r="J294"/>
  <c r="I294"/>
  <c r="H294"/>
  <c r="G294"/>
  <c r="G292" s="1"/>
  <c r="G289" s="1"/>
  <c r="F294"/>
  <c r="J292"/>
  <c r="J289" s="1"/>
  <c r="I292"/>
  <c r="I289" s="1"/>
  <c r="H292"/>
  <c r="H289" s="1"/>
  <c r="F292"/>
  <c r="F289" s="1"/>
  <c r="I286"/>
  <c r="I283" s="1"/>
  <c r="G283"/>
  <c r="E286"/>
  <c r="D292"/>
  <c r="D286" s="1"/>
  <c r="F188" l="1"/>
  <c r="G186"/>
  <c r="F183"/>
  <c r="G181"/>
  <c r="G519"/>
  <c r="D792"/>
  <c r="C792" s="1"/>
  <c r="D787"/>
  <c r="C787" s="1"/>
  <c r="C793"/>
  <c r="J805"/>
  <c r="J760" s="1"/>
  <c r="J757" s="1"/>
  <c r="G462"/>
  <c r="C462" s="1"/>
  <c r="C465"/>
  <c r="I844"/>
  <c r="J842"/>
  <c r="G774"/>
  <c r="G772" s="1"/>
  <c r="H772"/>
  <c r="I779"/>
  <c r="J777"/>
  <c r="J251"/>
  <c r="I526"/>
  <c r="J524"/>
  <c r="I695"/>
  <c r="J690"/>
  <c r="J678" s="1"/>
  <c r="I677"/>
  <c r="J675"/>
  <c r="J767"/>
  <c r="I620"/>
  <c r="J618"/>
  <c r="I641"/>
  <c r="J636"/>
  <c r="J633" s="1"/>
  <c r="F452"/>
  <c r="F443"/>
  <c r="F440" s="1"/>
  <c r="I696"/>
  <c r="I610"/>
  <c r="H610" s="1"/>
  <c r="G443"/>
  <c r="G440" s="1"/>
  <c r="H443"/>
  <c r="I443"/>
  <c r="I225"/>
  <c r="I231"/>
  <c r="J231"/>
  <c r="J236"/>
  <c r="F286"/>
  <c r="F283" s="1"/>
  <c r="H286"/>
  <c r="H283" s="1"/>
  <c r="J286"/>
  <c r="J283" s="1"/>
  <c r="I226"/>
  <c r="H516"/>
  <c r="H513" s="1"/>
  <c r="J434"/>
  <c r="J519"/>
  <c r="J516"/>
  <c r="J513" s="1"/>
  <c r="J186"/>
  <c r="J191"/>
  <c r="E1026"/>
  <c r="H720"/>
  <c r="G720" s="1"/>
  <c r="I186"/>
  <c r="H186"/>
  <c r="J226"/>
  <c r="J643"/>
  <c r="J782"/>
  <c r="J812"/>
  <c r="J832"/>
  <c r="J837"/>
  <c r="H810"/>
  <c r="G810" s="1"/>
  <c r="G805" s="1"/>
  <c r="I805"/>
  <c r="I769"/>
  <c r="I784"/>
  <c r="I782" s="1"/>
  <c r="I814"/>
  <c r="H814" s="1"/>
  <c r="I834"/>
  <c r="H834" s="1"/>
  <c r="G834" s="1"/>
  <c r="G832" s="1"/>
  <c r="I839"/>
  <c r="H839" s="1"/>
  <c r="G709"/>
  <c r="G707" s="1"/>
  <c r="H707"/>
  <c r="H784"/>
  <c r="G689"/>
  <c r="G671"/>
  <c r="G804"/>
  <c r="H615"/>
  <c r="I613"/>
  <c r="H650"/>
  <c r="G567"/>
  <c r="H625"/>
  <c r="I623"/>
  <c r="G645"/>
  <c r="H643"/>
  <c r="J613"/>
  <c r="J623"/>
  <c r="I643"/>
  <c r="G516"/>
  <c r="G513" s="1"/>
  <c r="I519"/>
  <c r="I516"/>
  <c r="I513" s="1"/>
  <c r="I201"/>
  <c r="I236"/>
  <c r="F191"/>
  <c r="I12"/>
  <c r="H12" s="1"/>
  <c r="J802" l="1"/>
  <c r="J672"/>
  <c r="J669" s="1"/>
  <c r="J687"/>
  <c r="H844"/>
  <c r="I842"/>
  <c r="H779"/>
  <c r="I777"/>
  <c r="I760"/>
  <c r="I757" s="1"/>
  <c r="J201"/>
  <c r="I832"/>
  <c r="I812"/>
  <c r="H526"/>
  <c r="H524" s="1"/>
  <c r="I524"/>
  <c r="E8"/>
  <c r="G760"/>
  <c r="G757" s="1"/>
  <c r="H695"/>
  <c r="I690"/>
  <c r="I678" s="1"/>
  <c r="H677"/>
  <c r="H608"/>
  <c r="H620"/>
  <c r="I618"/>
  <c r="H769"/>
  <c r="H767" s="1"/>
  <c r="I767"/>
  <c r="J606"/>
  <c r="J568" s="1"/>
  <c r="J565" s="1"/>
  <c r="H641"/>
  <c r="I636"/>
  <c r="I633" s="1"/>
  <c r="J608"/>
  <c r="J603"/>
  <c r="I440"/>
  <c r="I437"/>
  <c r="I434" s="1"/>
  <c r="H696"/>
  <c r="I608"/>
  <c r="H437"/>
  <c r="H434" s="1"/>
  <c r="H440"/>
  <c r="H805"/>
  <c r="F437"/>
  <c r="F434" s="1"/>
  <c r="G437"/>
  <c r="G434" s="1"/>
  <c r="I837"/>
  <c r="I802"/>
  <c r="G839"/>
  <c r="G837" s="1"/>
  <c r="H837"/>
  <c r="G814"/>
  <c r="G812" s="1"/>
  <c r="H812"/>
  <c r="G784"/>
  <c r="G782" s="1"/>
  <c r="H782"/>
  <c r="G802"/>
  <c r="F645"/>
  <c r="F643" s="1"/>
  <c r="G643"/>
  <c r="G625"/>
  <c r="H623"/>
  <c r="G610"/>
  <c r="G608" s="1"/>
  <c r="F567"/>
  <c r="G650"/>
  <c r="G615"/>
  <c r="H613"/>
  <c r="G12"/>
  <c r="E549"/>
  <c r="E440"/>
  <c r="E283"/>
  <c r="E294"/>
  <c r="E289"/>
  <c r="G844" l="1"/>
  <c r="G842" s="1"/>
  <c r="H842"/>
  <c r="I672"/>
  <c r="I669" s="1"/>
  <c r="G779"/>
  <c r="G777" s="1"/>
  <c r="H777"/>
  <c r="I675"/>
  <c r="G769"/>
  <c r="G767" s="1"/>
  <c r="I687"/>
  <c r="H690"/>
  <c r="H678" s="1"/>
  <c r="H675" s="1"/>
  <c r="G695"/>
  <c r="G690" s="1"/>
  <c r="G678" s="1"/>
  <c r="G672" s="1"/>
  <c r="G669" s="1"/>
  <c r="H802"/>
  <c r="H760"/>
  <c r="H757" s="1"/>
  <c r="G677"/>
  <c r="H618"/>
  <c r="G620"/>
  <c r="I606"/>
  <c r="G641"/>
  <c r="H636"/>
  <c r="G696"/>
  <c r="E452"/>
  <c r="C452" s="1"/>
  <c r="C443"/>
  <c r="C440"/>
  <c r="F615"/>
  <c r="F613" s="1"/>
  <c r="G613"/>
  <c r="F650"/>
  <c r="F610"/>
  <c r="F608" s="1"/>
  <c r="F625"/>
  <c r="F623" s="1"/>
  <c r="G623"/>
  <c r="F12"/>
  <c r="H687" l="1"/>
  <c r="G687"/>
  <c r="G675"/>
  <c r="H672"/>
  <c r="H669" s="1"/>
  <c r="G618"/>
  <c r="F620"/>
  <c r="F618" s="1"/>
  <c r="I568"/>
  <c r="I565" s="1"/>
  <c r="I603"/>
  <c r="F641"/>
  <c r="F636" s="1"/>
  <c r="G636"/>
  <c r="G606" s="1"/>
  <c r="G19" s="1"/>
  <c r="H633"/>
  <c r="H606"/>
  <c r="E434"/>
  <c r="E952"/>
  <c r="D952" s="1"/>
  <c r="C952" s="1"/>
  <c r="E955"/>
  <c r="C956"/>
  <c r="C957"/>
  <c r="H253"/>
  <c r="C254"/>
  <c r="H255"/>
  <c r="D549"/>
  <c r="C549" s="1"/>
  <c r="D955" l="1"/>
  <c r="C955" s="1"/>
  <c r="E953"/>
  <c r="H251"/>
  <c r="F633"/>
  <c r="F606"/>
  <c r="H603"/>
  <c r="H568"/>
  <c r="H565" s="1"/>
  <c r="G633"/>
  <c r="D953"/>
  <c r="G255"/>
  <c r="F255" s="1"/>
  <c r="E255" s="1"/>
  <c r="D255" s="1"/>
  <c r="C255" s="1"/>
  <c r="G253"/>
  <c r="C953" l="1"/>
  <c r="G251"/>
  <c r="G603"/>
  <c r="G568"/>
  <c r="G565" s="1"/>
  <c r="F568"/>
  <c r="F565" s="1"/>
  <c r="F603"/>
  <c r="F253"/>
  <c r="F251" s="1"/>
  <c r="E7"/>
  <c r="E10"/>
  <c r="D10" s="1"/>
  <c r="C10" s="1"/>
  <c r="E12"/>
  <c r="E13"/>
  <c r="C13" s="1"/>
  <c r="C1038"/>
  <c r="C1068"/>
  <c r="D1058"/>
  <c r="D1002"/>
  <c r="D987" s="1"/>
  <c r="D981" s="1"/>
  <c r="E982"/>
  <c r="D982" s="1"/>
  <c r="C982" s="1"/>
  <c r="E983"/>
  <c r="D983" s="1"/>
  <c r="C983" s="1"/>
  <c r="E988"/>
  <c r="D988" s="1"/>
  <c r="C988" s="1"/>
  <c r="E991"/>
  <c r="C992"/>
  <c r="E993"/>
  <c r="D993" s="1"/>
  <c r="C993" s="1"/>
  <c r="E996"/>
  <c r="C997"/>
  <c r="E998"/>
  <c r="D998" s="1"/>
  <c r="C998" s="1"/>
  <c r="E1001"/>
  <c r="E1003"/>
  <c r="D1003" s="1"/>
  <c r="C1003" s="1"/>
  <c r="E1006"/>
  <c r="C1007"/>
  <c r="E1008"/>
  <c r="D1008" s="1"/>
  <c r="C1008" s="1"/>
  <c r="E1011"/>
  <c r="C1012"/>
  <c r="E1013"/>
  <c r="D1013" s="1"/>
  <c r="C1013" s="1"/>
  <c r="E1016"/>
  <c r="E1039"/>
  <c r="D1039" s="1"/>
  <c r="C1039" s="1"/>
  <c r="E1042"/>
  <c r="C1043"/>
  <c r="E1044"/>
  <c r="D1044" s="1"/>
  <c r="C1044" s="1"/>
  <c r="E1047"/>
  <c r="C1048"/>
  <c r="E1049"/>
  <c r="C1049" s="1"/>
  <c r="E1057"/>
  <c r="E1059"/>
  <c r="D1059" s="1"/>
  <c r="C1059" s="1"/>
  <c r="E1062"/>
  <c r="C1063"/>
  <c r="E1064"/>
  <c r="D1064" s="1"/>
  <c r="C1064" s="1"/>
  <c r="E1067"/>
  <c r="E1069"/>
  <c r="D1069" s="1"/>
  <c r="C1069" s="1"/>
  <c r="E1072"/>
  <c r="C1073"/>
  <c r="C1074"/>
  <c r="E1084"/>
  <c r="D1084" s="1"/>
  <c r="C1084" s="1"/>
  <c r="E1087"/>
  <c r="C1088"/>
  <c r="E1089"/>
  <c r="D1089" s="1"/>
  <c r="C1089" s="1"/>
  <c r="E1092"/>
  <c r="C1093"/>
  <c r="E1094"/>
  <c r="D1094" s="1"/>
  <c r="C1094" s="1"/>
  <c r="E1097"/>
  <c r="D1097" s="1"/>
  <c r="C1097" s="1"/>
  <c r="C1098"/>
  <c r="E1099"/>
  <c r="D1099" s="1"/>
  <c r="C1099" s="1"/>
  <c r="E1102"/>
  <c r="C1103"/>
  <c r="E1104"/>
  <c r="D1104" s="1"/>
  <c r="C1104" s="1"/>
  <c r="C1107"/>
  <c r="C1108"/>
  <c r="E1109"/>
  <c r="E1112"/>
  <c r="C1113"/>
  <c r="E1114"/>
  <c r="D1114" s="1"/>
  <c r="C1114" s="1"/>
  <c r="E1117"/>
  <c r="C1118"/>
  <c r="E1119"/>
  <c r="D1119" s="1"/>
  <c r="C1119" s="1"/>
  <c r="E1122"/>
  <c r="C1123"/>
  <c r="E1124"/>
  <c r="D1124" s="1"/>
  <c r="C1124" s="1"/>
  <c r="E1127"/>
  <c r="C1128"/>
  <c r="E1129"/>
  <c r="D1129" s="1"/>
  <c r="C1129" s="1"/>
  <c r="E1132"/>
  <c r="E1130" s="1"/>
  <c r="C1133"/>
  <c r="E1134"/>
  <c r="D1134" s="1"/>
  <c r="C1134" s="1"/>
  <c r="E1137"/>
  <c r="C1138"/>
  <c r="E1139"/>
  <c r="D1139" s="1"/>
  <c r="C1139" s="1"/>
  <c r="E1140"/>
  <c r="D1140" s="1"/>
  <c r="C1140" s="1"/>
  <c r="E1142"/>
  <c r="D1142" s="1"/>
  <c r="C1142" s="1"/>
  <c r="E1143"/>
  <c r="E1083" s="1"/>
  <c r="E1033" s="1"/>
  <c r="C1144"/>
  <c r="C1157"/>
  <c r="E1158"/>
  <c r="E1159"/>
  <c r="D1159" s="1"/>
  <c r="C1159" s="1"/>
  <c r="E1034"/>
  <c r="D1034" s="1"/>
  <c r="C1034" s="1"/>
  <c r="E1037"/>
  <c r="E1028"/>
  <c r="D1028" s="1"/>
  <c r="C1028" s="1"/>
  <c r="E1029"/>
  <c r="D1029" s="1"/>
  <c r="C1029" s="1"/>
  <c r="C865"/>
  <c r="E866"/>
  <c r="D866" s="1"/>
  <c r="C866" s="1"/>
  <c r="E867"/>
  <c r="D867" s="1"/>
  <c r="C867" s="1"/>
  <c r="E868"/>
  <c r="E869"/>
  <c r="D869" s="1"/>
  <c r="C869" s="1"/>
  <c r="E870"/>
  <c r="D870" s="1"/>
  <c r="C870" s="1"/>
  <c r="E872"/>
  <c r="D872" s="1"/>
  <c r="C872" s="1"/>
  <c r="E873"/>
  <c r="D873" s="1"/>
  <c r="C873" s="1"/>
  <c r="E874"/>
  <c r="D874" s="1"/>
  <c r="C874" s="1"/>
  <c r="E877"/>
  <c r="E879"/>
  <c r="D879" s="1"/>
  <c r="C879" s="1"/>
  <c r="E882"/>
  <c r="C883"/>
  <c r="E884"/>
  <c r="D884" s="1"/>
  <c r="C884" s="1"/>
  <c r="E885"/>
  <c r="D885" s="1"/>
  <c r="C885" s="1"/>
  <c r="E887"/>
  <c r="D887" s="1"/>
  <c r="C887" s="1"/>
  <c r="E888"/>
  <c r="E889"/>
  <c r="D889" s="1"/>
  <c r="C889" s="1"/>
  <c r="E892"/>
  <c r="C893"/>
  <c r="E894"/>
  <c r="D894" s="1"/>
  <c r="C894" s="1"/>
  <c r="E897"/>
  <c r="E899"/>
  <c r="D899" s="1"/>
  <c r="C899" s="1"/>
  <c r="E900"/>
  <c r="D900" s="1"/>
  <c r="C900" s="1"/>
  <c r="E902"/>
  <c r="D902" s="1"/>
  <c r="C902" s="1"/>
  <c r="E903"/>
  <c r="E904"/>
  <c r="D904" s="1"/>
  <c r="C904" s="1"/>
  <c r="E905"/>
  <c r="D905" s="1"/>
  <c r="C905" s="1"/>
  <c r="E907"/>
  <c r="D907" s="1"/>
  <c r="C907" s="1"/>
  <c r="E908"/>
  <c r="D908" s="1"/>
  <c r="C908" s="1"/>
  <c r="E909"/>
  <c r="D909" s="1"/>
  <c r="C909" s="1"/>
  <c r="E910"/>
  <c r="D910" s="1"/>
  <c r="C910" s="1"/>
  <c r="E912"/>
  <c r="D912" s="1"/>
  <c r="C912" s="1"/>
  <c r="E913"/>
  <c r="D913" s="1"/>
  <c r="C913" s="1"/>
  <c r="E914"/>
  <c r="D914" s="1"/>
  <c r="C914" s="1"/>
  <c r="E915"/>
  <c r="D915" s="1"/>
  <c r="C915" s="1"/>
  <c r="E917"/>
  <c r="D917" s="1"/>
  <c r="C917" s="1"/>
  <c r="E918"/>
  <c r="D918" s="1"/>
  <c r="C918" s="1"/>
  <c r="E919"/>
  <c r="D919" s="1"/>
  <c r="C919" s="1"/>
  <c r="E920"/>
  <c r="D920" s="1"/>
  <c r="C920" s="1"/>
  <c r="E922"/>
  <c r="D922" s="1"/>
  <c r="C922" s="1"/>
  <c r="E923"/>
  <c r="D923" s="1"/>
  <c r="C923" s="1"/>
  <c r="C924"/>
  <c r="E950"/>
  <c r="D950" s="1"/>
  <c r="C951"/>
  <c r="E963"/>
  <c r="D963" s="1"/>
  <c r="C963" s="1"/>
  <c r="E965"/>
  <c r="D965" s="1"/>
  <c r="C965" s="1"/>
  <c r="E966"/>
  <c r="D966" s="1"/>
  <c r="C966" s="1"/>
  <c r="E860"/>
  <c r="D860" s="1"/>
  <c r="C860" s="1"/>
  <c r="E861"/>
  <c r="D861" s="1"/>
  <c r="C861" s="1"/>
  <c r="E862"/>
  <c r="D862" s="1"/>
  <c r="C862" s="1"/>
  <c r="E863"/>
  <c r="D863" s="1"/>
  <c r="C863" s="1"/>
  <c r="E854"/>
  <c r="D854" s="1"/>
  <c r="C854" s="1"/>
  <c r="E855"/>
  <c r="D855" s="1"/>
  <c r="C855" s="1"/>
  <c r="E856"/>
  <c r="D856" s="1"/>
  <c r="C856" s="1"/>
  <c r="E858"/>
  <c r="D858" s="1"/>
  <c r="C858" s="1"/>
  <c r="E849"/>
  <c r="E850"/>
  <c r="D850" s="1"/>
  <c r="C850" s="1"/>
  <c r="E852"/>
  <c r="D852" s="1"/>
  <c r="C852" s="1"/>
  <c r="F769"/>
  <c r="F771"/>
  <c r="E771" s="1"/>
  <c r="D771" s="1"/>
  <c r="C771" s="1"/>
  <c r="F774"/>
  <c r="C775"/>
  <c r="F776"/>
  <c r="E776" s="1"/>
  <c r="F779"/>
  <c r="C780"/>
  <c r="F781"/>
  <c r="E781" s="1"/>
  <c r="D781" s="1"/>
  <c r="C781" s="1"/>
  <c r="F784"/>
  <c r="C785"/>
  <c r="F786"/>
  <c r="E786" s="1"/>
  <c r="D786" s="1"/>
  <c r="C786" s="1"/>
  <c r="F804"/>
  <c r="F806"/>
  <c r="E806" s="1"/>
  <c r="D806" s="1"/>
  <c r="C806" s="1"/>
  <c r="F807"/>
  <c r="E807" s="1"/>
  <c r="D807" s="1"/>
  <c r="C807" s="1"/>
  <c r="F809"/>
  <c r="E809" s="1"/>
  <c r="D809" s="1"/>
  <c r="C809" s="1"/>
  <c r="F810"/>
  <c r="F811"/>
  <c r="E811" s="1"/>
  <c r="D811" s="1"/>
  <c r="C811" s="1"/>
  <c r="F814"/>
  <c r="C815"/>
  <c r="F816"/>
  <c r="E816" s="1"/>
  <c r="D816" s="1"/>
  <c r="C816" s="1"/>
  <c r="F817"/>
  <c r="E817" s="1"/>
  <c r="D817" s="1"/>
  <c r="C817" s="1"/>
  <c r="F819"/>
  <c r="E819" s="1"/>
  <c r="D819" s="1"/>
  <c r="C819" s="1"/>
  <c r="F820"/>
  <c r="E820" s="1"/>
  <c r="D820" s="1"/>
  <c r="C820" s="1"/>
  <c r="F821"/>
  <c r="E821" s="1"/>
  <c r="D821" s="1"/>
  <c r="C821" s="1"/>
  <c r="F822"/>
  <c r="E822" s="1"/>
  <c r="F824"/>
  <c r="E824" s="1"/>
  <c r="D824" s="1"/>
  <c r="F825"/>
  <c r="E825" s="1"/>
  <c r="C825" s="1"/>
  <c r="F826"/>
  <c r="E826" s="1"/>
  <c r="D826" s="1"/>
  <c r="C826" s="1"/>
  <c r="F827"/>
  <c r="E827" s="1"/>
  <c r="D827" s="1"/>
  <c r="C827" s="1"/>
  <c r="F829"/>
  <c r="E829" s="1"/>
  <c r="D829" s="1"/>
  <c r="C829" s="1"/>
  <c r="F830"/>
  <c r="E830" s="1"/>
  <c r="D830" s="1"/>
  <c r="C830" s="1"/>
  <c r="F831"/>
  <c r="E831" s="1"/>
  <c r="D831" s="1"/>
  <c r="C831" s="1"/>
  <c r="F834"/>
  <c r="C835"/>
  <c r="F836"/>
  <c r="E836" s="1"/>
  <c r="D836" s="1"/>
  <c r="C836" s="1"/>
  <c r="F839"/>
  <c r="C840"/>
  <c r="F841"/>
  <c r="E841" s="1"/>
  <c r="D841" s="1"/>
  <c r="F844"/>
  <c r="C846"/>
  <c r="F689"/>
  <c r="F691"/>
  <c r="E691" s="1"/>
  <c r="D691" s="1"/>
  <c r="C691" s="1"/>
  <c r="F692"/>
  <c r="F694"/>
  <c r="E694" s="1"/>
  <c r="F695"/>
  <c r="F696"/>
  <c r="F697"/>
  <c r="F699"/>
  <c r="E699" s="1"/>
  <c r="F700"/>
  <c r="C700" s="1"/>
  <c r="F701"/>
  <c r="E701" s="1"/>
  <c r="F702"/>
  <c r="F704"/>
  <c r="E704" s="1"/>
  <c r="F705"/>
  <c r="C705" s="1"/>
  <c r="F706"/>
  <c r="E706" s="1"/>
  <c r="D706" s="1"/>
  <c r="C706" s="1"/>
  <c r="F709"/>
  <c r="E709" s="1"/>
  <c r="C710"/>
  <c r="F711"/>
  <c r="E711" s="1"/>
  <c r="D711" s="1"/>
  <c r="C711" s="1"/>
  <c r="F714"/>
  <c r="C715"/>
  <c r="F716"/>
  <c r="E716" s="1"/>
  <c r="D716" s="1"/>
  <c r="C716" s="1"/>
  <c r="F717"/>
  <c r="F719"/>
  <c r="E719" s="1"/>
  <c r="F720"/>
  <c r="C720" s="1"/>
  <c r="F681"/>
  <c r="E681" s="1"/>
  <c r="D681" s="1"/>
  <c r="C681" s="1"/>
  <c r="F683"/>
  <c r="E683" s="1"/>
  <c r="D683" s="1"/>
  <c r="C683" s="1"/>
  <c r="F684"/>
  <c r="E684" s="1"/>
  <c r="D684" s="1"/>
  <c r="C684" s="1"/>
  <c r="F685"/>
  <c r="E685" s="1"/>
  <c r="D685" s="1"/>
  <c r="C685" s="1"/>
  <c r="F677"/>
  <c r="F679"/>
  <c r="E679" s="1"/>
  <c r="D679" s="1"/>
  <c r="C679" s="1"/>
  <c r="F671"/>
  <c r="F673"/>
  <c r="E673" s="1"/>
  <c r="D673" s="1"/>
  <c r="C673" s="1"/>
  <c r="D636"/>
  <c r="E590"/>
  <c r="D590" s="1"/>
  <c r="C590" s="1"/>
  <c r="E592"/>
  <c r="D592" s="1"/>
  <c r="C592" s="1"/>
  <c r="E593"/>
  <c r="E595"/>
  <c r="D595" s="1"/>
  <c r="E596"/>
  <c r="C596" s="1"/>
  <c r="E597"/>
  <c r="D597" s="1"/>
  <c r="C597" s="1"/>
  <c r="E600"/>
  <c r="E610"/>
  <c r="E612"/>
  <c r="D612" s="1"/>
  <c r="C612" s="1"/>
  <c r="E615"/>
  <c r="C616"/>
  <c r="E617"/>
  <c r="D617" s="1"/>
  <c r="C617" s="1"/>
  <c r="E620"/>
  <c r="C621"/>
  <c r="E622"/>
  <c r="D622" s="1"/>
  <c r="C622" s="1"/>
  <c r="E625"/>
  <c r="C626"/>
  <c r="E635"/>
  <c r="D635" s="1"/>
  <c r="C635" s="1"/>
  <c r="E637"/>
  <c r="D637" s="1"/>
  <c r="C637" s="1"/>
  <c r="E638"/>
  <c r="E640"/>
  <c r="D640" s="1"/>
  <c r="E641"/>
  <c r="E642"/>
  <c r="D642" s="1"/>
  <c r="C642" s="1"/>
  <c r="E645"/>
  <c r="C646"/>
  <c r="E647"/>
  <c r="D647" s="1"/>
  <c r="C647" s="1"/>
  <c r="E650"/>
  <c r="C651"/>
  <c r="E652"/>
  <c r="D652" s="1"/>
  <c r="C652" s="1"/>
  <c r="E653"/>
  <c r="D653" s="1"/>
  <c r="C653" s="1"/>
  <c r="E655"/>
  <c r="D655" s="1"/>
  <c r="C655" s="1"/>
  <c r="E656"/>
  <c r="D656" s="1"/>
  <c r="C656" s="1"/>
  <c r="E662"/>
  <c r="E663"/>
  <c r="D663" s="1"/>
  <c r="C663" s="1"/>
  <c r="E665"/>
  <c r="D665" s="1"/>
  <c r="C665" s="1"/>
  <c r="E666"/>
  <c r="D666" s="1"/>
  <c r="C666" s="1"/>
  <c r="E667"/>
  <c r="D667" s="1"/>
  <c r="C667" s="1"/>
  <c r="C583"/>
  <c r="E585"/>
  <c r="D585" s="1"/>
  <c r="C585" s="1"/>
  <c r="E586"/>
  <c r="D586" s="1"/>
  <c r="E587"/>
  <c r="D587" s="1"/>
  <c r="C587" s="1"/>
  <c r="E567"/>
  <c r="E569"/>
  <c r="D569" s="1"/>
  <c r="C569" s="1"/>
  <c r="E573"/>
  <c r="D573" s="1"/>
  <c r="E575"/>
  <c r="D575" s="1"/>
  <c r="C575" s="1"/>
  <c r="E577"/>
  <c r="D577" s="1"/>
  <c r="C577" s="1"/>
  <c r="E579"/>
  <c r="D579" s="1"/>
  <c r="C579" s="1"/>
  <c r="E581"/>
  <c r="D581" s="1"/>
  <c r="C581" s="1"/>
  <c r="G526"/>
  <c r="G528"/>
  <c r="F528" s="1"/>
  <c r="E528" s="1"/>
  <c r="D528" s="1"/>
  <c r="C528" s="1"/>
  <c r="G529"/>
  <c r="F529" s="1"/>
  <c r="E529" s="1"/>
  <c r="D529" s="1"/>
  <c r="C529" s="1"/>
  <c r="G531"/>
  <c r="F531" s="1"/>
  <c r="E531" s="1"/>
  <c r="D531" s="1"/>
  <c r="C531" s="1"/>
  <c r="G532"/>
  <c r="F532" s="1"/>
  <c r="G533"/>
  <c r="F533" s="1"/>
  <c r="E533" s="1"/>
  <c r="D533" s="1"/>
  <c r="C533" s="1"/>
  <c r="G534"/>
  <c r="F534" s="1"/>
  <c r="G536"/>
  <c r="F536" s="1"/>
  <c r="E536" s="1"/>
  <c r="G537"/>
  <c r="F537" s="1"/>
  <c r="C537" s="1"/>
  <c r="G538"/>
  <c r="F538" s="1"/>
  <c r="E538" s="1"/>
  <c r="D538" s="1"/>
  <c r="C538" s="1"/>
  <c r="G541"/>
  <c r="C542"/>
  <c r="G543"/>
  <c r="F543" s="1"/>
  <c r="E543" s="1"/>
  <c r="D543" s="1"/>
  <c r="C543" s="1"/>
  <c r="G546"/>
  <c r="C547"/>
  <c r="C523"/>
  <c r="C431"/>
  <c r="C297"/>
  <c r="C294"/>
  <c r="C32"/>
  <c r="D184"/>
  <c r="D179" s="1"/>
  <c r="J152"/>
  <c r="I152" s="1"/>
  <c r="H152" s="1"/>
  <c r="J154"/>
  <c r="I154" s="1"/>
  <c r="H154" s="1"/>
  <c r="G154" s="1"/>
  <c r="F154" s="1"/>
  <c r="E154" s="1"/>
  <c r="J155"/>
  <c r="I155" s="1"/>
  <c r="H155" s="1"/>
  <c r="G155" s="1"/>
  <c r="F155" s="1"/>
  <c r="J157"/>
  <c r="I157" s="1"/>
  <c r="H157" s="1"/>
  <c r="G157" s="1"/>
  <c r="F157" s="1"/>
  <c r="E157" s="1"/>
  <c r="J158"/>
  <c r="I158" s="1"/>
  <c r="H158" s="1"/>
  <c r="G158" s="1"/>
  <c r="F158" s="1"/>
  <c r="J159"/>
  <c r="I159" s="1"/>
  <c r="H159" s="1"/>
  <c r="G159" s="1"/>
  <c r="F159" s="1"/>
  <c r="E159" s="1"/>
  <c r="D159" s="1"/>
  <c r="C159" s="1"/>
  <c r="J160"/>
  <c r="I160" s="1"/>
  <c r="H160" s="1"/>
  <c r="G160" s="1"/>
  <c r="J162"/>
  <c r="I162" s="1"/>
  <c r="H162" s="1"/>
  <c r="G162" s="1"/>
  <c r="F162" s="1"/>
  <c r="E183"/>
  <c r="E185"/>
  <c r="D185" s="1"/>
  <c r="C185" s="1"/>
  <c r="E188"/>
  <c r="C189"/>
  <c r="E190"/>
  <c r="D190" s="1"/>
  <c r="C190" s="1"/>
  <c r="E193"/>
  <c r="C194"/>
  <c r="H203"/>
  <c r="H205"/>
  <c r="H208"/>
  <c r="C209"/>
  <c r="H210"/>
  <c r="H213"/>
  <c r="E213" s="1"/>
  <c r="C214"/>
  <c r="H215"/>
  <c r="H218"/>
  <c r="C219"/>
  <c r="H220"/>
  <c r="H223"/>
  <c r="C224"/>
  <c r="H225"/>
  <c r="H228"/>
  <c r="H230"/>
  <c r="H233"/>
  <c r="C234"/>
  <c r="H235"/>
  <c r="H238"/>
  <c r="C239"/>
  <c r="H240"/>
  <c r="I256"/>
  <c r="H256" s="1"/>
  <c r="J258"/>
  <c r="I258" s="1"/>
  <c r="H258" s="1"/>
  <c r="J259"/>
  <c r="J174" s="1"/>
  <c r="J260"/>
  <c r="I260" s="1"/>
  <c r="H260" s="1"/>
  <c r="J261"/>
  <c r="I261" s="1"/>
  <c r="H261" s="1"/>
  <c r="J263"/>
  <c r="I263" s="1"/>
  <c r="H263" s="1"/>
  <c r="J264"/>
  <c r="I264" s="1"/>
  <c r="H264" s="1"/>
  <c r="C264" s="1"/>
  <c r="J266"/>
  <c r="I266" s="1"/>
  <c r="H266" s="1"/>
  <c r="J267"/>
  <c r="I267" s="1"/>
  <c r="H267" s="1"/>
  <c r="J269"/>
  <c r="I269" s="1"/>
  <c r="H269" s="1"/>
  <c r="J270"/>
  <c r="I270" s="1"/>
  <c r="H270" s="1"/>
  <c r="C270" s="1"/>
  <c r="J271"/>
  <c r="I271" s="1"/>
  <c r="H271" s="1"/>
  <c r="J272"/>
  <c r="I272" s="1"/>
  <c r="H272" s="1"/>
  <c r="J274"/>
  <c r="I274" s="1"/>
  <c r="H274" s="1"/>
  <c r="J275"/>
  <c r="I275" s="1"/>
  <c r="H275" s="1"/>
  <c r="J276"/>
  <c r="I276" s="1"/>
  <c r="H276" s="1"/>
  <c r="J277"/>
  <c r="I277" s="1"/>
  <c r="H277" s="1"/>
  <c r="J279"/>
  <c r="I279" s="1"/>
  <c r="H279" s="1"/>
  <c r="J280"/>
  <c r="I280" s="1"/>
  <c r="H280" s="1"/>
  <c r="C280" s="1"/>
  <c r="J281"/>
  <c r="J44"/>
  <c r="I44" s="1"/>
  <c r="J45"/>
  <c r="I45" s="1"/>
  <c r="H45" s="1"/>
  <c r="G45" s="1"/>
  <c r="F45" s="1"/>
  <c r="J47"/>
  <c r="I47" s="1"/>
  <c r="H47" s="1"/>
  <c r="G47" s="1"/>
  <c r="F47" s="1"/>
  <c r="J48"/>
  <c r="I48" s="1"/>
  <c r="J49"/>
  <c r="I49" s="1"/>
  <c r="H49" s="1"/>
  <c r="G49" s="1"/>
  <c r="F49" s="1"/>
  <c r="J50"/>
  <c r="I50" s="1"/>
  <c r="H50" s="1"/>
  <c r="G50" s="1"/>
  <c r="F50" s="1"/>
  <c r="E50" s="1"/>
  <c r="J52"/>
  <c r="I52" s="1"/>
  <c r="H52" s="1"/>
  <c r="G52" s="1"/>
  <c r="F52" s="1"/>
  <c r="J53"/>
  <c r="I53" s="1"/>
  <c r="H53" s="1"/>
  <c r="G53" s="1"/>
  <c r="F53" s="1"/>
  <c r="J54"/>
  <c r="I54" s="1"/>
  <c r="H54" s="1"/>
  <c r="G54" s="1"/>
  <c r="F54" s="1"/>
  <c r="J55"/>
  <c r="I55" s="1"/>
  <c r="H55" s="1"/>
  <c r="G55" s="1"/>
  <c r="J57"/>
  <c r="I57" s="1"/>
  <c r="H57" s="1"/>
  <c r="G57" s="1"/>
  <c r="F57" s="1"/>
  <c r="J58"/>
  <c r="I58" s="1"/>
  <c r="H58" s="1"/>
  <c r="G58" s="1"/>
  <c r="F58" s="1"/>
  <c r="J59"/>
  <c r="I59" s="1"/>
  <c r="H59" s="1"/>
  <c r="G59" s="1"/>
  <c r="F59" s="1"/>
  <c r="J60"/>
  <c r="I60" s="1"/>
  <c r="H60" s="1"/>
  <c r="G60" s="1"/>
  <c r="F60" s="1"/>
  <c r="J62"/>
  <c r="I62" s="1"/>
  <c r="H62" s="1"/>
  <c r="G62" s="1"/>
  <c r="F62" s="1"/>
  <c r="J63"/>
  <c r="I63" s="1"/>
  <c r="H63" s="1"/>
  <c r="G63" s="1"/>
  <c r="F63" s="1"/>
  <c r="J64"/>
  <c r="I64" s="1"/>
  <c r="H64" s="1"/>
  <c r="G64" s="1"/>
  <c r="F64" s="1"/>
  <c r="J65"/>
  <c r="I65" s="1"/>
  <c r="H65" s="1"/>
  <c r="J67"/>
  <c r="I67" s="1"/>
  <c r="H67" s="1"/>
  <c r="G67" s="1"/>
  <c r="J68"/>
  <c r="I68" s="1"/>
  <c r="H68" s="1"/>
  <c r="C68" s="1"/>
  <c r="J69"/>
  <c r="I69" s="1"/>
  <c r="H69" s="1"/>
  <c r="G69" s="1"/>
  <c r="F69" s="1"/>
  <c r="J70"/>
  <c r="I70" s="1"/>
  <c r="J72"/>
  <c r="I72" s="1"/>
  <c r="H72" s="1"/>
  <c r="J73"/>
  <c r="I73" s="1"/>
  <c r="J74"/>
  <c r="I74" s="1"/>
  <c r="H74" s="1"/>
  <c r="G74" s="1"/>
  <c r="F74" s="1"/>
  <c r="J75"/>
  <c r="J77"/>
  <c r="I77" s="1"/>
  <c r="J78"/>
  <c r="J79"/>
  <c r="I79" s="1"/>
  <c r="H79" s="1"/>
  <c r="G79" s="1"/>
  <c r="F79" s="1"/>
  <c r="J102"/>
  <c r="I102" s="1"/>
  <c r="H102" s="1"/>
  <c r="G102" s="1"/>
  <c r="F102" s="1"/>
  <c r="E102" s="1"/>
  <c r="J103"/>
  <c r="I103" s="1"/>
  <c r="H103" s="1"/>
  <c r="G103" s="1"/>
  <c r="F103" s="1"/>
  <c r="J104"/>
  <c r="I104" s="1"/>
  <c r="H104" s="1"/>
  <c r="G104" s="1"/>
  <c r="F104" s="1"/>
  <c r="E104" s="1"/>
  <c r="D104" s="1"/>
  <c r="C104" s="1"/>
  <c r="J107"/>
  <c r="I107" s="1"/>
  <c r="H107" s="1"/>
  <c r="G107" s="1"/>
  <c r="F107" s="1"/>
  <c r="E107" s="1"/>
  <c r="E105" s="1"/>
  <c r="J108"/>
  <c r="I108" s="1"/>
  <c r="H108" s="1"/>
  <c r="G108" s="1"/>
  <c r="F108" s="1"/>
  <c r="J43"/>
  <c r="J40" s="1"/>
  <c r="D600" l="1"/>
  <c r="C600" s="1"/>
  <c r="E598"/>
  <c r="C598" s="1"/>
  <c r="C719"/>
  <c r="E717"/>
  <c r="C717" s="1"/>
  <c r="D662"/>
  <c r="C662" s="1"/>
  <c r="E658"/>
  <c r="C658" s="1"/>
  <c r="E636"/>
  <c r="E606" s="1"/>
  <c r="E19" s="1"/>
  <c r="D776"/>
  <c r="C776" s="1"/>
  <c r="E772"/>
  <c r="D892"/>
  <c r="C892" s="1"/>
  <c r="E890"/>
  <c r="C890" s="1"/>
  <c r="D188"/>
  <c r="D186" s="1"/>
  <c r="E186"/>
  <c r="D183"/>
  <c r="C183" s="1"/>
  <c r="E181"/>
  <c r="G152"/>
  <c r="H150"/>
  <c r="C1058"/>
  <c r="D1033"/>
  <c r="C573"/>
  <c r="C586"/>
  <c r="D903"/>
  <c r="D898" s="1"/>
  <c r="E898"/>
  <c r="D897"/>
  <c r="D895" s="1"/>
  <c r="E895"/>
  <c r="C188"/>
  <c r="F546"/>
  <c r="E546" s="1"/>
  <c r="D546" s="1"/>
  <c r="C546" s="1"/>
  <c r="G544"/>
  <c r="C544" s="1"/>
  <c r="F541"/>
  <c r="E541" s="1"/>
  <c r="G539"/>
  <c r="C640"/>
  <c r="D638"/>
  <c r="C638" s="1"/>
  <c r="C601"/>
  <c r="D591"/>
  <c r="D588" s="1"/>
  <c r="C588" s="1"/>
  <c r="C595"/>
  <c r="D593"/>
  <c r="C593" s="1"/>
  <c r="D701"/>
  <c r="C701" s="1"/>
  <c r="C903"/>
  <c r="C694"/>
  <c r="F805"/>
  <c r="E844"/>
  <c r="E842" s="1"/>
  <c r="F842"/>
  <c r="E986"/>
  <c r="E980" s="1"/>
  <c r="D1143"/>
  <c r="C1143" s="1"/>
  <c r="E1027"/>
  <c r="E1024" s="1"/>
  <c r="D1037"/>
  <c r="E1035"/>
  <c r="C158"/>
  <c r="F153"/>
  <c r="D541"/>
  <c r="D536"/>
  <c r="C536" s="1"/>
  <c r="E534"/>
  <c r="C534" s="1"/>
  <c r="C1002"/>
  <c r="D1016"/>
  <c r="E1014"/>
  <c r="D107"/>
  <c r="D102"/>
  <c r="E100"/>
  <c r="C100" s="1"/>
  <c r="C184"/>
  <c r="F55"/>
  <c r="E55" s="1"/>
  <c r="F526"/>
  <c r="G524"/>
  <c r="J171"/>
  <c r="J19"/>
  <c r="F690"/>
  <c r="F678" s="1"/>
  <c r="E677"/>
  <c r="C677" s="1"/>
  <c r="F767"/>
  <c r="C641"/>
  <c r="C636"/>
  <c r="D606"/>
  <c r="D603" s="1"/>
  <c r="E696"/>
  <c r="E692" s="1"/>
  <c r="E608"/>
  <c r="J31"/>
  <c r="D154"/>
  <c r="C154" s="1"/>
  <c r="I281"/>
  <c r="H281" s="1"/>
  <c r="G281" s="1"/>
  <c r="F281" s="1"/>
  <c r="E281" s="1"/>
  <c r="D281" s="1"/>
  <c r="C281" s="1"/>
  <c r="E79"/>
  <c r="D79" s="1"/>
  <c r="C79" s="1"/>
  <c r="H77"/>
  <c r="G77" s="1"/>
  <c r="F77" s="1"/>
  <c r="I75"/>
  <c r="E74"/>
  <c r="D74" s="1"/>
  <c r="C74" s="1"/>
  <c r="G72"/>
  <c r="F72" s="1"/>
  <c r="H70"/>
  <c r="C70" s="1"/>
  <c r="E69"/>
  <c r="D69" s="1"/>
  <c r="C69" s="1"/>
  <c r="F67"/>
  <c r="G65"/>
  <c r="E64"/>
  <c r="D64" s="1"/>
  <c r="C64" s="1"/>
  <c r="E62"/>
  <c r="E59"/>
  <c r="D59" s="1"/>
  <c r="C59" s="1"/>
  <c r="E57"/>
  <c r="D57" s="1"/>
  <c r="E54"/>
  <c r="D54" s="1"/>
  <c r="C54" s="1"/>
  <c r="E52"/>
  <c r="D52" s="1"/>
  <c r="E49"/>
  <c r="D49" s="1"/>
  <c r="C49" s="1"/>
  <c r="E47"/>
  <c r="I259"/>
  <c r="I174" s="1"/>
  <c r="E162"/>
  <c r="F160"/>
  <c r="D157"/>
  <c r="C157" s="1"/>
  <c r="E155"/>
  <c r="C155" s="1"/>
  <c r="D849"/>
  <c r="C849" s="1"/>
  <c r="D877"/>
  <c r="C877" s="1"/>
  <c r="D1158"/>
  <c r="C1158" s="1"/>
  <c r="E1155"/>
  <c r="D1137"/>
  <c r="D1135" s="1"/>
  <c r="E1135"/>
  <c r="D1127"/>
  <c r="D1125" s="1"/>
  <c r="E1125"/>
  <c r="D1122"/>
  <c r="C1122" s="1"/>
  <c r="E1120"/>
  <c r="D1117"/>
  <c r="C1117" s="1"/>
  <c r="E1115"/>
  <c r="D1112"/>
  <c r="C1112" s="1"/>
  <c r="E1110"/>
  <c r="D1109"/>
  <c r="C1109" s="1"/>
  <c r="E1105"/>
  <c r="C1105" s="1"/>
  <c r="C1102"/>
  <c r="E1100"/>
  <c r="D1092"/>
  <c r="C1092" s="1"/>
  <c r="E1090"/>
  <c r="D1087"/>
  <c r="E1085"/>
  <c r="D1072"/>
  <c r="C1072" s="1"/>
  <c r="E1070"/>
  <c r="D1067"/>
  <c r="C1067" s="1"/>
  <c r="E1065"/>
  <c r="D1062"/>
  <c r="C1062" s="1"/>
  <c r="E1060"/>
  <c r="D1057"/>
  <c r="C1057" s="1"/>
  <c r="E1055"/>
  <c r="D1047"/>
  <c r="C1047" s="1"/>
  <c r="E1045"/>
  <c r="D1042"/>
  <c r="C1042" s="1"/>
  <c r="E1040"/>
  <c r="D1011"/>
  <c r="C1011" s="1"/>
  <c r="E1009"/>
  <c r="D1006"/>
  <c r="C1006" s="1"/>
  <c r="E1004"/>
  <c r="D1001"/>
  <c r="C1001" s="1"/>
  <c r="E999"/>
  <c r="C996"/>
  <c r="E994"/>
  <c r="D991"/>
  <c r="E989"/>
  <c r="E58"/>
  <c r="C58" s="1"/>
  <c r="E53"/>
  <c r="H48"/>
  <c r="I43"/>
  <c r="I40" s="1"/>
  <c r="G279"/>
  <c r="G276"/>
  <c r="F276" s="1"/>
  <c r="E276" s="1"/>
  <c r="D276" s="1"/>
  <c r="C276" s="1"/>
  <c r="G274"/>
  <c r="G271"/>
  <c r="F271" s="1"/>
  <c r="E271" s="1"/>
  <c r="D271" s="1"/>
  <c r="C271" s="1"/>
  <c r="G269"/>
  <c r="F266"/>
  <c r="E266" s="1"/>
  <c r="D266" s="1"/>
  <c r="C266" s="1"/>
  <c r="G263"/>
  <c r="G261" s="1"/>
  <c r="G260"/>
  <c r="F260" s="1"/>
  <c r="E260" s="1"/>
  <c r="D260" s="1"/>
  <c r="C260" s="1"/>
  <c r="G258"/>
  <c r="C950"/>
  <c r="D948"/>
  <c r="C948" s="1"/>
  <c r="D888"/>
  <c r="E878"/>
  <c r="D882"/>
  <c r="E880"/>
  <c r="D868"/>
  <c r="C868" s="1"/>
  <c r="J18"/>
  <c r="C1017"/>
  <c r="E978"/>
  <c r="E714"/>
  <c r="D714" s="1"/>
  <c r="C714" s="1"/>
  <c r="F712"/>
  <c r="C712" s="1"/>
  <c r="E839"/>
  <c r="E837" s="1"/>
  <c r="F837"/>
  <c r="E814"/>
  <c r="E812" s="1"/>
  <c r="F812"/>
  <c r="E834"/>
  <c r="E832" s="1"/>
  <c r="F832"/>
  <c r="E784"/>
  <c r="F782"/>
  <c r="E779"/>
  <c r="F777"/>
  <c r="D774"/>
  <c r="D772" s="1"/>
  <c r="F772"/>
  <c r="E769"/>
  <c r="E690"/>
  <c r="E689"/>
  <c r="D844"/>
  <c r="D842" s="1"/>
  <c r="E671"/>
  <c r="C671" s="1"/>
  <c r="D709"/>
  <c r="C709" s="1"/>
  <c r="E707"/>
  <c r="C707" s="1"/>
  <c r="D704"/>
  <c r="C704" s="1"/>
  <c r="E702"/>
  <c r="D699"/>
  <c r="C699" s="1"/>
  <c r="E697"/>
  <c r="E810"/>
  <c r="E805" s="1"/>
  <c r="F760"/>
  <c r="E804"/>
  <c r="D804" s="1"/>
  <c r="C804" s="1"/>
  <c r="C770"/>
  <c r="D567"/>
  <c r="C567" s="1"/>
  <c r="D650"/>
  <c r="E648"/>
  <c r="D645"/>
  <c r="E643"/>
  <c r="D625"/>
  <c r="C625" s="1"/>
  <c r="E623"/>
  <c r="C623" s="1"/>
  <c r="D610"/>
  <c r="D620"/>
  <c r="E618"/>
  <c r="D615"/>
  <c r="E613"/>
  <c r="E532"/>
  <c r="F522"/>
  <c r="E526"/>
  <c r="D526" s="1"/>
  <c r="C526" s="1"/>
  <c r="F524"/>
  <c r="G220"/>
  <c r="F220" s="1"/>
  <c r="E220" s="1"/>
  <c r="D220" s="1"/>
  <c r="C220" s="1"/>
  <c r="G218"/>
  <c r="G210"/>
  <c r="F210" s="1"/>
  <c r="E210" s="1"/>
  <c r="D210" s="1"/>
  <c r="C210" s="1"/>
  <c r="G208"/>
  <c r="G240"/>
  <c r="F240" s="1"/>
  <c r="E240" s="1"/>
  <c r="D240" s="1"/>
  <c r="C240" s="1"/>
  <c r="H236"/>
  <c r="C236" s="1"/>
  <c r="G238"/>
  <c r="F238" s="1"/>
  <c r="E238" s="1"/>
  <c r="D238" s="1"/>
  <c r="C238" s="1"/>
  <c r="G235"/>
  <c r="F235" s="1"/>
  <c r="E235" s="1"/>
  <c r="D235" s="1"/>
  <c r="C235" s="1"/>
  <c r="H231"/>
  <c r="C231" s="1"/>
  <c r="G233"/>
  <c r="F233" s="1"/>
  <c r="E233" s="1"/>
  <c r="D233" s="1"/>
  <c r="C233" s="1"/>
  <c r="G230"/>
  <c r="F230" s="1"/>
  <c r="E230" s="1"/>
  <c r="D230" s="1"/>
  <c r="C230" s="1"/>
  <c r="H226"/>
  <c r="C226" s="1"/>
  <c r="G228"/>
  <c r="F228" s="1"/>
  <c r="E228" s="1"/>
  <c r="D228" s="1"/>
  <c r="C228" s="1"/>
  <c r="G225"/>
  <c r="F225" s="1"/>
  <c r="E225" s="1"/>
  <c r="D225" s="1"/>
  <c r="C225" s="1"/>
  <c r="G223"/>
  <c r="G215"/>
  <c r="G211" s="1"/>
  <c r="G205"/>
  <c r="F205" s="1"/>
  <c r="E205" s="1"/>
  <c r="D205" s="1"/>
  <c r="C205" s="1"/>
  <c r="H201"/>
  <c r="G203"/>
  <c r="E253"/>
  <c r="D213"/>
  <c r="C213" s="1"/>
  <c r="C78"/>
  <c r="C73"/>
  <c r="D12"/>
  <c r="D193"/>
  <c r="E191"/>
  <c r="D289"/>
  <c r="C289" s="1"/>
  <c r="C292"/>
  <c r="C841"/>
  <c r="D837"/>
  <c r="C824"/>
  <c r="D822"/>
  <c r="C822" s="1"/>
  <c r="C286"/>
  <c r="D283"/>
  <c r="C283" s="1"/>
  <c r="D1035"/>
  <c r="D633"/>
  <c r="D994"/>
  <c r="D1100"/>
  <c r="D1095"/>
  <c r="C1095" s="1"/>
  <c r="C611"/>
  <c r="J42"/>
  <c r="D181"/>
  <c r="C181" s="1"/>
  <c r="H44"/>
  <c r="I42"/>
  <c r="E875" l="1"/>
  <c r="E857"/>
  <c r="E851" s="1"/>
  <c r="C897"/>
  <c r="C774"/>
  <c r="C895"/>
  <c r="C591"/>
  <c r="C186"/>
  <c r="F152"/>
  <c r="G150"/>
  <c r="D47"/>
  <c r="C47" s="1"/>
  <c r="D62"/>
  <c r="C62" s="1"/>
  <c r="E60"/>
  <c r="C53"/>
  <c r="E48"/>
  <c r="E43" s="1"/>
  <c r="E31" s="1"/>
  <c r="E25" s="1"/>
  <c r="C193"/>
  <c r="D191"/>
  <c r="C191" s="1"/>
  <c r="C615"/>
  <c r="D613"/>
  <c r="C613" s="1"/>
  <c r="F274"/>
  <c r="E274" s="1"/>
  <c r="D274" s="1"/>
  <c r="C274" s="1"/>
  <c r="G272"/>
  <c r="C272" s="1"/>
  <c r="D574"/>
  <c r="D571" s="1"/>
  <c r="C571" s="1"/>
  <c r="C1037"/>
  <c r="C1100"/>
  <c r="C541"/>
  <c r="D539"/>
  <c r="C539" s="1"/>
  <c r="D1004"/>
  <c r="C1004" s="1"/>
  <c r="C1127"/>
  <c r="D1060"/>
  <c r="C1060" s="1"/>
  <c r="C1132"/>
  <c r="D1130"/>
  <c r="C1130" s="1"/>
  <c r="C898"/>
  <c r="C991"/>
  <c r="D986"/>
  <c r="D984" s="1"/>
  <c r="C620"/>
  <c r="D618"/>
  <c r="C618" s="1"/>
  <c r="D769"/>
  <c r="E767"/>
  <c r="D779"/>
  <c r="C779" s="1"/>
  <c r="E777"/>
  <c r="D784"/>
  <c r="E782"/>
  <c r="C1035"/>
  <c r="C1087"/>
  <c r="D777"/>
  <c r="C1016"/>
  <c r="D1014"/>
  <c r="C1014" s="1"/>
  <c r="C645"/>
  <c r="D643"/>
  <c r="C643" s="1"/>
  <c r="C650"/>
  <c r="D648"/>
  <c r="C648" s="1"/>
  <c r="C102"/>
  <c r="C107"/>
  <c r="C12"/>
  <c r="E848"/>
  <c r="J25"/>
  <c r="J22" s="1"/>
  <c r="J14"/>
  <c r="D1115"/>
  <c r="C1115" s="1"/>
  <c r="D1065"/>
  <c r="C1065" s="1"/>
  <c r="D1090"/>
  <c r="C1090" s="1"/>
  <c r="D1045"/>
  <c r="C1045" s="1"/>
  <c r="D1009"/>
  <c r="C1009" s="1"/>
  <c r="D999"/>
  <c r="C999" s="1"/>
  <c r="D989"/>
  <c r="C989" s="1"/>
  <c r="C1137"/>
  <c r="C844"/>
  <c r="C842" s="1"/>
  <c r="J16"/>
  <c r="F687"/>
  <c r="C772"/>
  <c r="E678"/>
  <c r="F802"/>
  <c r="F757"/>
  <c r="F675"/>
  <c r="C839"/>
  <c r="E633"/>
  <c r="C633" s="1"/>
  <c r="C606"/>
  <c r="D696"/>
  <c r="D692" s="1"/>
  <c r="C610"/>
  <c r="D608"/>
  <c r="C608" s="1"/>
  <c r="H259"/>
  <c r="H174" s="1"/>
  <c r="I31"/>
  <c r="I14" s="1"/>
  <c r="J28"/>
  <c r="D176"/>
  <c r="C176" s="1"/>
  <c r="C179"/>
  <c r="D814"/>
  <c r="D7"/>
  <c r="C7" s="1"/>
  <c r="D834"/>
  <c r="C52"/>
  <c r="D50"/>
  <c r="C50" s="1"/>
  <c r="C57"/>
  <c r="D55"/>
  <c r="C55" s="1"/>
  <c r="D60"/>
  <c r="C1125"/>
  <c r="C1135"/>
  <c r="G221"/>
  <c r="D1120"/>
  <c r="C1120" s="1"/>
  <c r="D1070"/>
  <c r="C1070" s="1"/>
  <c r="D1085"/>
  <c r="C1085" s="1"/>
  <c r="D1110"/>
  <c r="C1110" s="1"/>
  <c r="D1055"/>
  <c r="C1055" s="1"/>
  <c r="D1040"/>
  <c r="C1040" s="1"/>
  <c r="D1155"/>
  <c r="C1155" s="1"/>
  <c r="C994"/>
  <c r="E1080"/>
  <c r="J8"/>
  <c r="F258"/>
  <c r="F263"/>
  <c r="G267"/>
  <c r="F269"/>
  <c r="G277"/>
  <c r="F279"/>
  <c r="D162"/>
  <c r="E160"/>
  <c r="E67"/>
  <c r="D67" s="1"/>
  <c r="E72"/>
  <c r="D72" s="1"/>
  <c r="C72" s="1"/>
  <c r="E77"/>
  <c r="D77" s="1"/>
  <c r="I18"/>
  <c r="C882"/>
  <c r="D880"/>
  <c r="C880" s="1"/>
  <c r="C888"/>
  <c r="D878"/>
  <c r="D857" s="1"/>
  <c r="G48"/>
  <c r="F48" s="1"/>
  <c r="H43"/>
  <c r="F259"/>
  <c r="E984"/>
  <c r="D697"/>
  <c r="C697" s="1"/>
  <c r="C837"/>
  <c r="D702"/>
  <c r="C702" s="1"/>
  <c r="D810"/>
  <c r="D805" s="1"/>
  <c r="D760" s="1"/>
  <c r="D672" s="1"/>
  <c r="F519"/>
  <c r="F516"/>
  <c r="F513" s="1"/>
  <c r="D532"/>
  <c r="D527" s="1"/>
  <c r="G206"/>
  <c r="G216"/>
  <c r="E251"/>
  <c r="D253"/>
  <c r="G201"/>
  <c r="F203"/>
  <c r="E203" s="1"/>
  <c r="D203" s="1"/>
  <c r="C203" s="1"/>
  <c r="F215"/>
  <c r="F223"/>
  <c r="F208"/>
  <c r="F218"/>
  <c r="C1082"/>
  <c r="G44"/>
  <c r="H42"/>
  <c r="E14" l="1"/>
  <c r="C777"/>
  <c r="E152"/>
  <c r="F150"/>
  <c r="E40"/>
  <c r="E45"/>
  <c r="C60"/>
  <c r="C162"/>
  <c r="D160"/>
  <c r="C160" s="1"/>
  <c r="C77"/>
  <c r="D75"/>
  <c r="C75" s="1"/>
  <c r="C67"/>
  <c r="D65"/>
  <c r="C65" s="1"/>
  <c r="D980"/>
  <c r="D18" s="1"/>
  <c r="D8" s="1"/>
  <c r="C986"/>
  <c r="E757"/>
  <c r="C784"/>
  <c r="D782"/>
  <c r="C782" s="1"/>
  <c r="D767"/>
  <c r="C767" s="1"/>
  <c r="C769"/>
  <c r="G256"/>
  <c r="H19"/>
  <c r="C814"/>
  <c r="D812"/>
  <c r="C812" s="1"/>
  <c r="C1026"/>
  <c r="C987"/>
  <c r="C1083"/>
  <c r="C1080"/>
  <c r="I11"/>
  <c r="I8"/>
  <c r="I171"/>
  <c r="I19"/>
  <c r="I16" s="1"/>
  <c r="J9"/>
  <c r="J6" s="1"/>
  <c r="J11"/>
  <c r="C1033"/>
  <c r="G43"/>
  <c r="G40" s="1"/>
  <c r="C968"/>
  <c r="I28"/>
  <c r="F672"/>
  <c r="F669" s="1"/>
  <c r="E603"/>
  <c r="E565"/>
  <c r="D568"/>
  <c r="C574"/>
  <c r="C696"/>
  <c r="H31"/>
  <c r="H25" s="1"/>
  <c r="I25"/>
  <c r="I22" s="1"/>
  <c r="C834"/>
  <c r="D832"/>
  <c r="C832" s="1"/>
  <c r="D40"/>
  <c r="C984"/>
  <c r="H40"/>
  <c r="D875"/>
  <c r="C875" s="1"/>
  <c r="C878"/>
  <c r="E1030"/>
  <c r="F174"/>
  <c r="E275"/>
  <c r="E259" s="1"/>
  <c r="C48"/>
  <c r="F43"/>
  <c r="H18"/>
  <c r="H8" s="1"/>
  <c r="F277"/>
  <c r="E279"/>
  <c r="F267"/>
  <c r="E269"/>
  <c r="E263"/>
  <c r="E258"/>
  <c r="C810"/>
  <c r="E675"/>
  <c r="E802"/>
  <c r="C689"/>
  <c r="E687"/>
  <c r="C532"/>
  <c r="E524"/>
  <c r="E201"/>
  <c r="E218"/>
  <c r="F216"/>
  <c r="C253"/>
  <c r="D251"/>
  <c r="C251" s="1"/>
  <c r="F206"/>
  <c r="E208"/>
  <c r="F211"/>
  <c r="E215"/>
  <c r="F201"/>
  <c r="E223"/>
  <c r="F221"/>
  <c r="C229"/>
  <c r="D45"/>
  <c r="C45" s="1"/>
  <c r="D1027"/>
  <c r="D1030"/>
  <c r="C981"/>
  <c r="F44"/>
  <c r="E44" s="1"/>
  <c r="E42" s="1"/>
  <c r="G42"/>
  <c r="D152" l="1"/>
  <c r="E150"/>
  <c r="C980"/>
  <c r="D978"/>
  <c r="C978" s="1"/>
  <c r="E672"/>
  <c r="E669" s="1"/>
  <c r="G171"/>
  <c r="D1024"/>
  <c r="C1024" s="1"/>
  <c r="I9"/>
  <c r="I6" s="1"/>
  <c r="F171"/>
  <c r="F19"/>
  <c r="H22"/>
  <c r="H14"/>
  <c r="H9" s="1"/>
  <c r="E11"/>
  <c r="H171"/>
  <c r="H16"/>
  <c r="C568"/>
  <c r="D565"/>
  <c r="C565" s="1"/>
  <c r="C603"/>
  <c r="F40"/>
  <c r="C40" s="1"/>
  <c r="F31"/>
  <c r="F14" s="1"/>
  <c r="G31"/>
  <c r="G25" s="1"/>
  <c r="E28"/>
  <c r="C1030"/>
  <c r="F256"/>
  <c r="C1027"/>
  <c r="G8"/>
  <c r="H28"/>
  <c r="D258"/>
  <c r="D263"/>
  <c r="E267"/>
  <c r="D269"/>
  <c r="D267" s="1"/>
  <c r="E277"/>
  <c r="D279"/>
  <c r="D275"/>
  <c r="D851"/>
  <c r="C857"/>
  <c r="D802"/>
  <c r="C802" s="1"/>
  <c r="C805"/>
  <c r="C760" s="1"/>
  <c r="C757" s="1"/>
  <c r="D687"/>
  <c r="C687" s="1"/>
  <c r="E516"/>
  <c r="E513" s="1"/>
  <c r="E519"/>
  <c r="C527"/>
  <c r="D522"/>
  <c r="D524"/>
  <c r="C524" s="1"/>
  <c r="E221"/>
  <c r="D223"/>
  <c r="D215"/>
  <c r="E211"/>
  <c r="E206"/>
  <c r="C206" s="1"/>
  <c r="D208"/>
  <c r="C208" s="1"/>
  <c r="D218"/>
  <c r="E216"/>
  <c r="C204"/>
  <c r="D201"/>
  <c r="C201" s="1"/>
  <c r="C43"/>
  <c r="F42"/>
  <c r="D150" l="1"/>
  <c r="C150" s="1"/>
  <c r="C152"/>
  <c r="D757"/>
  <c r="C275"/>
  <c r="D259"/>
  <c r="E171"/>
  <c r="G16"/>
  <c r="F11"/>
  <c r="F9"/>
  <c r="H6"/>
  <c r="H11"/>
  <c r="G14"/>
  <c r="G9" s="1"/>
  <c r="C672"/>
  <c r="C153"/>
  <c r="F25"/>
  <c r="F22" s="1"/>
  <c r="F28"/>
  <c r="E256"/>
  <c r="C279"/>
  <c r="D277"/>
  <c r="C277" s="1"/>
  <c r="C269"/>
  <c r="C267"/>
  <c r="C263"/>
  <c r="C261"/>
  <c r="F16"/>
  <c r="C1032"/>
  <c r="D848"/>
  <c r="C848" s="1"/>
  <c r="C851"/>
  <c r="C258"/>
  <c r="D675"/>
  <c r="C675" s="1"/>
  <c r="D669"/>
  <c r="C669" s="1"/>
  <c r="D516"/>
  <c r="D519"/>
  <c r="C519" s="1"/>
  <c r="C522"/>
  <c r="C218"/>
  <c r="D216"/>
  <c r="C216" s="1"/>
  <c r="C215"/>
  <c r="D211"/>
  <c r="C211" s="1"/>
  <c r="D221"/>
  <c r="C221" s="1"/>
  <c r="C223"/>
  <c r="D44"/>
  <c r="D174" l="1"/>
  <c r="D25" s="1"/>
  <c r="C259"/>
  <c r="D256"/>
  <c r="C256" s="1"/>
  <c r="E16"/>
  <c r="E9"/>
  <c r="E6" s="1"/>
  <c r="G11"/>
  <c r="G6"/>
  <c r="E22"/>
  <c r="G22"/>
  <c r="G28"/>
  <c r="F8"/>
  <c r="F6" s="1"/>
  <c r="C18"/>
  <c r="C516"/>
  <c r="D513"/>
  <c r="C513" s="1"/>
  <c r="C44"/>
  <c r="D42"/>
  <c r="C42" s="1"/>
  <c r="D19" l="1"/>
  <c r="D171"/>
  <c r="C174"/>
  <c r="C171" s="1"/>
  <c r="C15"/>
  <c r="C8"/>
  <c r="D9" l="1"/>
  <c r="C19"/>
  <c r="C16" s="1"/>
  <c r="D16"/>
  <c r="C108"/>
  <c r="C103"/>
  <c r="D105"/>
  <c r="C105" s="1"/>
  <c r="D110" l="1"/>
  <c r="C110" s="1"/>
  <c r="C113"/>
  <c r="C31"/>
  <c r="D28"/>
  <c r="C28" s="1"/>
  <c r="D11" l="1"/>
  <c r="C11" s="1"/>
  <c r="D22"/>
  <c r="C22" s="1"/>
  <c r="C25"/>
  <c r="C9" l="1"/>
  <c r="D6"/>
  <c r="C6" s="1"/>
</calcChain>
</file>

<file path=xl/sharedStrings.xml><?xml version="1.0" encoding="utf-8"?>
<sst xmlns="http://schemas.openxmlformats.org/spreadsheetml/2006/main" count="1354" uniqueCount="371">
  <si>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</si>
  <si>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</si>
  <si>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</si>
  <si>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</si>
  <si>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</si>
  <si>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</si>
  <si>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</si>
  <si>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</si>
  <si>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</si>
  <si>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</si>
  <si>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</si>
  <si>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</si>
  <si>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</si>
  <si>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</si>
  <si>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</si>
  <si>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</si>
  <si>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</si>
  <si>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</si>
  <si>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</si>
  <si>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</si>
  <si>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</si>
  <si>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</si>
  <si>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</si>
  <si>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</si>
  <si>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</si>
  <si>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</si>
  <si>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</si>
  <si>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</si>
  <si>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</si>
  <si>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</si>
  <si>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</si>
  <si>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</si>
  <si>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</si>
  <si>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</si>
  <si>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</si>
  <si>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</si>
  <si>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</si>
  <si>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</si>
  <si>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</si>
  <si>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</si>
  <si>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</si>
  <si>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</si>
  <si>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</si>
  <si>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</si>
  <si>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</si>
  <si>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</si>
  <si>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</si>
  <si>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</si>
  <si>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</si>
  <si>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</si>
  <si>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</si>
  <si>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</si>
  <si>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</si>
  <si>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</si>
  <si>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</si>
  <si>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</si>
  <si>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</si>
  <si>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</si>
  <si>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</si>
  <si>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</si>
  <si>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</si>
  <si>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</si>
  <si>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</si>
  <si>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</si>
  <si>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</si>
  <si>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</si>
  <si>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</si>
  <si>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</si>
  <si>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</si>
  <si>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</si>
  <si>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</si>
  <si>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</si>
  <si>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</si>
  <si>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</si>
  <si>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</si>
  <si>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</si>
  <si>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</si>
  <si>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</si>
  <si>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</si>
  <si>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</si>
  <si>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</si>
  <si>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</si>
  <si>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</si>
  <si>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</si>
  <si>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</si>
  <si>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</si>
  <si>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</si>
  <si>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</si>
  <si>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</si>
  <si>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</si>
  <si>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</si>
  <si>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</si>
  <si>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</si>
  <si>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</si>
  <si>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</si>
  <si>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</si>
  <si>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</si>
  <si>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</si>
  <si>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</si>
  <si>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</si>
  <si>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</si>
  <si>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</si>
  <si>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</si>
  <si>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</si>
  <si>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</si>
  <si>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</si>
  <si>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</si>
  <si>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</si>
  <si>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</si>
  <si>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</si>
  <si>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</si>
  <si>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</si>
  <si>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</si>
  <si>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</si>
  <si>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</si>
  <si>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</si>
  <si>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</si>
  <si>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</si>
  <si>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</si>
  <si>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</si>
  <si>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</si>
  <si>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</si>
  <si>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</si>
  <si>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</si>
  <si>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</si>
  <si>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</si>
  <si>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</si>
  <si>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</si>
  <si>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</si>
  <si>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</si>
  <si>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</si>
  <si>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</si>
  <si>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</si>
  <si>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</si>
  <si>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</si>
  <si>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</si>
  <si>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</si>
  <si>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</si>
  <si>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</si>
  <si>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</si>
  <si>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</si>
  <si>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</si>
  <si>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</si>
  <si>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</si>
  <si>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</si>
  <si>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</si>
  <si>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</si>
  <si>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</si>
  <si>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</si>
  <si>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</si>
  <si>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</si>
  <si>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</si>
  <si>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</si>
  <si>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</si>
  <si>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</si>
  <si>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</si>
  <si>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</si>
  <si>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</si>
  <si>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</si>
  <si>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</si>
  <si>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</si>
  <si>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</si>
  <si>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</si>
  <si>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</si>
  <si>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</si>
  <si>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</si>
  <si>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</si>
  <si>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</si>
  <si>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</si>
  <si>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</si>
  <si>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</si>
  <si>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</si>
  <si>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</si>
  <si>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</si>
  <si>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</si>
  <si>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</si>
  <si>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</si>
  <si>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</si>
  <si>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</si>
  <si>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</si>
  <si>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</si>
  <si>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</si>
  <si>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</si>
  <si>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</si>
  <si>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</si>
  <si>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</si>
  <si>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</si>
  <si>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</si>
  <si>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</si>
  <si>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</si>
  <si>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</si>
  <si>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</si>
  <si>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</si>
  <si>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</si>
  <si>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</si>
  <si>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</si>
  <si>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</si>
  <si>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</si>
  <si>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</si>
  <si>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</si>
  <si>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</si>
  <si>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</si>
  <si>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</si>
  <si>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</si>
  <si>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</si>
  <si>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</si>
  <si>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</si>
  <si>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</si>
  <si>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</si>
  <si>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</si>
  <si>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</si>
  <si>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</si>
  <si>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</si>
  <si>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</si>
  <si>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</si>
  <si>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</si>
  <si>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</si>
  <si>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</si>
  <si>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</si>
  <si>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</si>
  <si>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</si>
  <si>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</si>
  <si>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</si>
  <si>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</si>
  <si>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</si>
  <si>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</si>
  <si>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</si>
  <si>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</si>
  <si>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</si>
  <si>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</si>
  <si>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</si>
  <si>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</si>
  <si>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</si>
  <si>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</si>
  <si>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</si>
  <si>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</si>
  <si>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</si>
  <si>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</si>
  <si>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</si>
  <si>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</si>
  <si>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</si>
  <si>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</si>
  <si>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</si>
  <si>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</si>
  <si>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</si>
  <si>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</si>
  <si>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</si>
  <si>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</si>
  <si>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</si>
  <si>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</si>
  <si>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</si>
  <si>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</si>
  <si>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</si>
  <si>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</si>
  <si>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</si>
  <si>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</si>
  <si>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</si>
  <si>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</si>
  <si>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</si>
  <si>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</si>
  <si>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</si>
  <si>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</si>
  <si>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</si>
  <si>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</si>
  <si>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</si>
  <si>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</si>
  <si>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</si>
  <si>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</si>
  <si>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</si>
  <si>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</si>
  <si>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</si>
  <si>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</si>
  <si>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</si>
  <si>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</si>
  <si>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</si>
  <si>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</si>
  <si>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</si>
  <si>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</si>
  <si>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</si>
  <si>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</si>
  <si>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</si>
  <si>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</si>
  <si>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</si>
  <si>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</si>
  <si>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</si>
  <si>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</si>
  <si>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</si>
  <si>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</si>
  <si>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"</t>
    </r>
    <r>
      <rPr>
        <b/>
        <sz val="10"/>
        <color theme="1"/>
        <rFont val="Times New Roman"/>
        <family val="1"/>
        <charset val="204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</si>
  <si>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"</t>
    </r>
    <r>
      <rPr>
        <b/>
        <sz val="10"/>
        <color theme="1"/>
        <rFont val="Times New Roman"/>
        <family val="1"/>
        <charset val="204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</si>
  <si>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</si>
  <si>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"</t>
    </r>
    <r>
      <rPr>
        <b/>
        <sz val="10"/>
        <color theme="1"/>
        <rFont val="Times New Roman"/>
        <family val="1"/>
        <charset val="204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</si>
  <si>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</si>
  <si>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</si>
  <si>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</si>
  <si>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</si>
  <si>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</si>
  <si>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</si>
  <si>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</si>
  <si>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</si>
  <si>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</si>
  <si>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</si>
  <si>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</si>
  <si>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</si>
  <si>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</si>
  <si>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</si>
  <si>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</si>
  <si>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</si>
  <si>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</si>
  <si>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</si>
  <si>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</si>
  <si>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</si>
  <si>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</si>
  <si>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</si>
  <si>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</si>
  <si>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</si>
  <si>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</si>
  <si>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</si>
  <si>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</si>
  <si>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</si>
  <si>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</si>
  <si>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</si>
  <si>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</si>
  <si>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</si>
  <si>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</si>
  <si>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</si>
  <si>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</si>
  <si>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</si>
  <si>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</si>
  <si>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</si>
  <si>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</si>
  <si>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</si>
  <si>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</si>
  <si>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</si>
  <si>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</si>
  <si>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</si>
  <si>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</si>
  <si>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</si>
  <si>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</si>
  <si>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</si>
  <si>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>2.6. Строительство теплотрассы  в п.г.т. Сосьва от котельной по ул. Толмачева, 56 строение № 2, для подключения Балдина, 35, Толмачева 34, Толмачева 45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</si>
  <si>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</si>
  <si>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</si>
  <si>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</si>
  <si>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</si>
  <si>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</si>
  <si>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</si>
  <si>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</si>
  <si>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1.19. Ремонт фундамента п. Восточный, ул.               Олега  Кошевого, 29-1</t>
  </si>
  <si>
    <t>1.20. Капитальный ремонт печи п.г.т  Сосьва, ул. Гирева, 36 -1,3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</si>
  <si>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</si>
  <si>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</si>
  <si>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</si>
  <si>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</si>
  <si>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</si>
  <si>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</si>
  <si>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</si>
  <si>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</si>
  <si>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</si>
  <si>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</si>
  <si>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t>1.21. Капитальный ремонт печи п.г.т. Сосьва, пер. Фадеева, 11, кв. 2,4</t>
  </si>
  <si>
    <t>обласной бюджет</t>
  </si>
  <si>
    <t xml:space="preserve">1.8. Технико-экономическое обоснование  модернизации  систем водоснабжения Сосьвинского городского округа </t>
  </si>
  <si>
    <r>
      <t xml:space="preserve">Приложение № 1                                                                                                                                                                               к  постановлению  администрации                                             Сосьвинского  городского округа                                                                                             от "____"_____________20     №________ г. 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</si>
  <si>
    <t xml:space="preserve">Подпрограмма 10 "Комплесное развитие сельских территорий  на территории Сосьвинского городского округа" </t>
  </si>
  <si>
    <t>1.1. Создание и благоустройство зон отдыха, спортивных и детских игровых площадок для занятия адаптивной физической культурой и адаптивным спортом для лиц с ограниченными возможностями здоровья</t>
  </si>
  <si>
    <t xml:space="preserve">1.2. Организация освещения территории, включая  архитектурную подсветку зданий, строений, сооружений, в том числе  с использованием </t>
  </si>
  <si>
    <t>1.3. Организация пешеходных коммуникаций, в том числе с использованием энергосберегающих технологий</t>
  </si>
  <si>
    <t xml:space="preserve">1.4. Обустройство общественных колодцев и водоразборных колонок </t>
  </si>
  <si>
    <t xml:space="preserve">1.5. Обустройство площадок накопления твердых коммунальных отходов </t>
  </si>
  <si>
    <t xml:space="preserve">Мероприятие 1 "Благоустройство сельских территорий"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</si>
</sst>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6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164" fontId="1" fillId="2" borderId="26" xfId="0" applyNumberFormat="1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164" fontId="17" fillId="2" borderId="5" xfId="0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19" fillId="3" borderId="7" xfId="0" applyFont="1" applyFill="1" applyBorder="1" applyAlignment="1">
      <alignment horizontal="left"/>
    </xf>
    <xf numFmtId="0" fontId="18" fillId="3" borderId="8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21" fillId="0" borderId="5" xfId="0" applyFont="1" applyBorder="1" applyAlignment="1">
      <alignment wrapText="1"/>
    </xf>
    <xf numFmtId="0" fontId="22" fillId="0" borderId="5" xfId="0" applyFont="1" applyBorder="1" applyAlignment="1">
      <alignment horizontal="left" wrapText="1"/>
    </xf>
    <xf numFmtId="164" fontId="20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4E59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0"/>
  <sheetViews>
    <sheetView tabSelected="1" view="pageBreakPreview" topLeftCell="A1152" zoomScale="115" zoomScaleNormal="10" zoomScaleSheetLayoutView="115" workbookViewId="0">
      <selection activeCell="F1165" sqref="F1165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style="58" customWidth="1"/>
    <col min="6" max="6" width="12" style="58" customWidth="1"/>
    <col min="7" max="7" width="10.85546875" style="58" customWidth="1"/>
    <col min="8" max="8" width="11.140625" customWidth="1"/>
    <col min="9" max="10" width="11.7109375" customWidth="1"/>
    <col min="11" max="11" width="21.140625" customWidth="1"/>
  </cols>
  <sheetData>
    <row r="1" spans="1:11" ht="162" customHeight="1">
      <c r="A1" s="37"/>
      <c r="B1" s="81"/>
      <c r="C1" s="81"/>
      <c r="D1" s="81"/>
      <c r="E1" s="57"/>
      <c r="F1" s="57"/>
      <c r="G1" s="57"/>
      <c r="H1" s="65" t="s">
        <v>363</v>
      </c>
      <c r="I1" s="65"/>
      <c r="J1" s="65"/>
      <c r="K1" s="65"/>
    </row>
    <row r="2" spans="1:11" ht="57" customHeight="1" thickBot="1">
      <c r="A2" s="72" t="s">
        <v>215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.75" customHeight="1">
      <c r="A3" s="73"/>
      <c r="B3" s="78" t="s">
        <v>64</v>
      </c>
      <c r="C3" s="75" t="s">
        <v>62</v>
      </c>
      <c r="D3" s="76"/>
      <c r="E3" s="76"/>
      <c r="F3" s="76"/>
      <c r="G3" s="76"/>
      <c r="H3" s="76"/>
      <c r="I3" s="76"/>
      <c r="J3" s="77"/>
      <c r="K3" s="39" t="s">
        <v>63</v>
      </c>
    </row>
    <row r="4" spans="1:11" ht="27.75" customHeight="1">
      <c r="A4" s="74"/>
      <c r="B4" s="79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80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771893.12500000012</v>
      </c>
      <c r="D6" s="9">
        <f t="shared" ref="D6:J6" si="0">D7+D8+D9+D10</f>
        <v>183197.5</v>
      </c>
      <c r="E6" s="9">
        <f t="shared" si="0"/>
        <v>177913.5</v>
      </c>
      <c r="F6" s="9">
        <f t="shared" si="0"/>
        <v>86768.3</v>
      </c>
      <c r="G6" s="9">
        <f t="shared" si="0"/>
        <v>70926.475000000006</v>
      </c>
      <c r="H6" s="9">
        <f t="shared" si="0"/>
        <v>93297.030000000013</v>
      </c>
      <c r="I6" s="9">
        <f t="shared" si="0"/>
        <v>77987.294999999998</v>
      </c>
      <c r="J6" s="9">
        <f t="shared" si="0"/>
        <v>81803.025000000009</v>
      </c>
      <c r="K6" s="10"/>
    </row>
    <row r="7" spans="1:11">
      <c r="A7" s="8">
        <v>2</v>
      </c>
      <c r="B7" s="10" t="s">
        <v>2</v>
      </c>
      <c r="C7" s="7">
        <f t="shared" ref="C7:C18" si="1">D7+E7+F7+G7+H7+I7+J7</f>
        <v>0</v>
      </c>
      <c r="D7" s="7">
        <f>D12</f>
        <v>0</v>
      </c>
      <c r="E7" s="7">
        <f t="shared" ref="D7:J13" si="2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>
      <c r="A8" s="8">
        <v>3</v>
      </c>
      <c r="B8" s="10" t="s">
        <v>3</v>
      </c>
      <c r="C8" s="7">
        <f t="shared" si="1"/>
        <v>13750.199999999999</v>
      </c>
      <c r="D8" s="7">
        <f>D13+D18</f>
        <v>11684.1</v>
      </c>
      <c r="E8" s="7">
        <f t="shared" ref="E8:J8" si="3">E18</f>
        <v>347.3</v>
      </c>
      <c r="F8" s="7">
        <f t="shared" si="3"/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>
      <c r="A9" s="8">
        <v>4</v>
      </c>
      <c r="B9" s="10" t="s">
        <v>4</v>
      </c>
      <c r="C9" s="7">
        <f>D9+E9+F9+G9+H9+I9+J9</f>
        <v>758142.92500000005</v>
      </c>
      <c r="D9" s="7">
        <f>D14+D19</f>
        <v>171513.4</v>
      </c>
      <c r="E9" s="7">
        <f t="shared" ref="E9:J9" si="4">E14+E19</f>
        <v>177566.2</v>
      </c>
      <c r="F9" s="7">
        <f t="shared" si="4"/>
        <v>86424</v>
      </c>
      <c r="G9" s="7">
        <f>G14+G19</f>
        <v>70573.475000000006</v>
      </c>
      <c r="H9" s="7">
        <f t="shared" si="4"/>
        <v>92956.530000000013</v>
      </c>
      <c r="I9" s="7">
        <f t="shared" si="4"/>
        <v>77646.794999999998</v>
      </c>
      <c r="J9" s="7">
        <f t="shared" si="4"/>
        <v>81462.525000000009</v>
      </c>
      <c r="K9" s="10"/>
    </row>
    <row r="10" spans="1:11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120098.7</v>
      </c>
      <c r="D11" s="9">
        <f t="shared" ref="D11:J11" si="5">D12+D13+D14+D15</f>
        <v>29561.7</v>
      </c>
      <c r="E11" s="9">
        <f t="shared" si="5"/>
        <v>53352.800000000003</v>
      </c>
      <c r="F11" s="9">
        <f t="shared" si="5"/>
        <v>12871.5</v>
      </c>
      <c r="G11" s="9">
        <f t="shared" si="5"/>
        <v>9166</v>
      </c>
      <c r="H11" s="9">
        <f t="shared" si="5"/>
        <v>8293.2999999999993</v>
      </c>
      <c r="I11" s="9">
        <f t="shared" si="5"/>
        <v>5653.4</v>
      </c>
      <c r="J11" s="9">
        <f t="shared" si="5"/>
        <v>1200</v>
      </c>
      <c r="K11" s="10"/>
    </row>
    <row r="12" spans="1:11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>
      <c r="A13" s="8">
        <v>8</v>
      </c>
      <c r="B13" s="10" t="s">
        <v>3</v>
      </c>
      <c r="C13" s="7">
        <f t="shared" si="1"/>
        <v>2965.4</v>
      </c>
      <c r="D13" s="7">
        <f>D677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>
      <c r="A14" s="8">
        <v>9</v>
      </c>
      <c r="B14" s="10" t="s">
        <v>4</v>
      </c>
      <c r="C14" s="7">
        <f>D14+E14+F14+G14+H14+I14+J14</f>
        <v>117133.3</v>
      </c>
      <c r="D14" s="7">
        <f>D31+D443+D574+D678+D857</f>
        <v>26596.3</v>
      </c>
      <c r="E14" s="7">
        <f>E31+E443+E574+E678+E857</f>
        <v>53352.800000000003</v>
      </c>
      <c r="F14" s="7">
        <f>F31+F443+F574+F678+F857</f>
        <v>12871.5</v>
      </c>
      <c r="G14" s="7">
        <f>G31+G443+G574+G678+G857</f>
        <v>9166</v>
      </c>
      <c r="H14" s="7">
        <f>H31+H443+H574+H678+H857</f>
        <v>8293.2999999999993</v>
      </c>
      <c r="I14" s="7">
        <f>I31+I443+I575+I678+I857</f>
        <v>5653.4</v>
      </c>
      <c r="J14" s="7">
        <f>J31+J443+J574+J678+J857</f>
        <v>1200</v>
      </c>
      <c r="K14" s="10"/>
    </row>
    <row r="15" spans="1:11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>
      <c r="A16" s="8">
        <v>11</v>
      </c>
      <c r="B16" s="11" t="s">
        <v>7</v>
      </c>
      <c r="C16" s="9">
        <f t="shared" ref="C16:J16" si="6">C17+C18+C19+C20</f>
        <v>651794.42500000005</v>
      </c>
      <c r="D16" s="9">
        <f t="shared" si="6"/>
        <v>153635.80000000002</v>
      </c>
      <c r="E16" s="9">
        <f t="shared" si="6"/>
        <v>124560.7</v>
      </c>
      <c r="F16" s="9">
        <f t="shared" si="6"/>
        <v>73896.800000000003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72333.895000000004</v>
      </c>
      <c r="J16" s="9">
        <f t="shared" si="6"/>
        <v>80603.025000000009</v>
      </c>
      <c r="K16" s="10"/>
    </row>
    <row r="17" spans="1:11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>
      <c r="A18" s="8">
        <v>13</v>
      </c>
      <c r="B18" s="54" t="s">
        <v>3</v>
      </c>
      <c r="C18" s="55">
        <f t="shared" si="1"/>
        <v>10784.8</v>
      </c>
      <c r="D18" s="55">
        <f>D1032+D1017+D980+D285</f>
        <v>8718.7000000000007</v>
      </c>
      <c r="E18" s="55">
        <f>E1032+E1017</f>
        <v>347.3</v>
      </c>
      <c r="F18" s="55">
        <f>F1032+F1017</f>
        <v>344.3</v>
      </c>
      <c r="G18" s="55">
        <f>G1032+G1017</f>
        <v>353</v>
      </c>
      <c r="H18" s="55">
        <f t="shared" ref="H18:J18" si="7">H1032</f>
        <v>340.5</v>
      </c>
      <c r="I18" s="55">
        <f t="shared" si="7"/>
        <v>340.5</v>
      </c>
      <c r="J18" s="55">
        <f t="shared" si="7"/>
        <v>340.5</v>
      </c>
      <c r="K18" s="53"/>
    </row>
    <row r="19" spans="1:11">
      <c r="A19" s="8">
        <v>14</v>
      </c>
      <c r="B19" s="10" t="s">
        <v>30</v>
      </c>
      <c r="C19" s="7">
        <f>D19+E19+F19+G19+H19+I19+J19</f>
        <v>641009.625</v>
      </c>
      <c r="D19" s="7">
        <f>D174+D292+D505+D522+D606+D760+D971+D987+D1033</f>
        <v>144917.1</v>
      </c>
      <c r="E19" s="7">
        <f>E174+E292+E505+E522+E606+E760+E971+E987+E1033</f>
        <v>124213.4</v>
      </c>
      <c r="F19" s="7">
        <f>F174+F292+F505+F522+F606+F760+F971+F987+F1033</f>
        <v>73552.5</v>
      </c>
      <c r="G19" s="7">
        <f>G174+G292+G505+G522+G606+G760+G971+G987+G1033</f>
        <v>61407.475000000006</v>
      </c>
      <c r="H19" s="7">
        <f>H174+H292+H505+H522+H606+H760+H971++H987+H1033</f>
        <v>84663.23000000001</v>
      </c>
      <c r="I19" s="7">
        <f>I174+I292+I505+I522+I606+I760+I971+I987+I1033</f>
        <v>71993.395000000004</v>
      </c>
      <c r="J19" s="7">
        <f>J174+J292+J505+J522+J606+J760+J971+J987+J1033</f>
        <v>80262.525000000009</v>
      </c>
      <c r="K19" s="10"/>
    </row>
    <row r="20" spans="1:11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6" t="s">
        <v>293</v>
      </c>
      <c r="C21" s="67"/>
      <c r="D21" s="67"/>
      <c r="E21" s="67"/>
      <c r="F21" s="67"/>
      <c r="G21" s="67"/>
      <c r="H21" s="67"/>
      <c r="I21" s="67"/>
      <c r="J21" s="67"/>
      <c r="K21" s="68"/>
    </row>
    <row r="22" spans="1:11" ht="16.5" customHeight="1">
      <c r="A22" s="8">
        <v>17</v>
      </c>
      <c r="B22" s="41" t="s">
        <v>88</v>
      </c>
      <c r="C22" s="9">
        <f>D22+E22+F22+G22+H22+I22+J22</f>
        <v>201106.1</v>
      </c>
      <c r="D22" s="9">
        <f t="shared" ref="D22:J22" si="8">D23+D24+D25+D26</f>
        <v>66418</v>
      </c>
      <c r="E22" s="9">
        <f t="shared" si="8"/>
        <v>61609</v>
      </c>
      <c r="F22" s="9">
        <f t="shared" si="8"/>
        <v>24332.600000000002</v>
      </c>
      <c r="G22" s="9">
        <f t="shared" si="8"/>
        <v>19420.900000000001</v>
      </c>
      <c r="H22" s="9">
        <f t="shared" si="8"/>
        <v>21461.899999999998</v>
      </c>
      <c r="I22" s="9">
        <f t="shared" si="8"/>
        <v>4120.1000000000004</v>
      </c>
      <c r="J22" s="9">
        <f t="shared" si="8"/>
        <v>3743.6</v>
      </c>
      <c r="K22" s="10"/>
    </row>
    <row r="23" spans="1:11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201106.1</v>
      </c>
      <c r="D25" s="7">
        <f t="shared" ref="D25:J25" si="9">D31+D174</f>
        <v>66418</v>
      </c>
      <c r="E25" s="7">
        <f t="shared" si="9"/>
        <v>61609</v>
      </c>
      <c r="F25" s="7">
        <f t="shared" si="9"/>
        <v>24332.600000000002</v>
      </c>
      <c r="G25" s="7">
        <f t="shared" si="9"/>
        <v>19420.900000000001</v>
      </c>
      <c r="H25" s="7">
        <f t="shared" si="9"/>
        <v>21461.899999999998</v>
      </c>
      <c r="I25" s="7">
        <f t="shared" si="9"/>
        <v>4120.1000000000004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32762.7</v>
      </c>
      <c r="D28" s="9">
        <f>D30+D31+D32</f>
        <v>10089.700000000001</v>
      </c>
      <c r="E28" s="9">
        <f t="shared" ref="E28:J28" si="10">E30+E31+E32</f>
        <v>21593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4</v>
      </c>
      <c r="C31" s="7">
        <f>D31+E31+F31+G31+H31+I31+J31</f>
        <v>32762.7</v>
      </c>
      <c r="D31" s="7">
        <f t="shared" ref="D31:J31" si="11">D43+D103+D153</f>
        <v>10089.700000000001</v>
      </c>
      <c r="E31" s="7">
        <f t="shared" si="11"/>
        <v>21593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3527.7</v>
      </c>
      <c r="D40" s="9">
        <f t="shared" ref="D40:J40" si="12">D43</f>
        <v>1947.6999999999998</v>
      </c>
      <c r="E40" s="9">
        <f t="shared" si="12"/>
        <v>500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>
      <c r="A42" s="8">
        <v>37</v>
      </c>
      <c r="B42" s="10" t="s">
        <v>3</v>
      </c>
      <c r="C42" s="7">
        <f t="shared" ref="C42" si="13">D42+E42+F42+G42+H42+I42+J42</f>
        <v>0</v>
      </c>
      <c r="D42" s="7">
        <f t="shared" ref="D42:J42" si="14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>
      <c r="A43" s="8">
        <v>38</v>
      </c>
      <c r="B43" s="10" t="s">
        <v>4</v>
      </c>
      <c r="C43" s="7">
        <f>D43+E43+F43+G43+H43+I43+J43</f>
        <v>3527.7</v>
      </c>
      <c r="D43" s="7">
        <f>D48+D68+D73+D78+D83+D88+D93</f>
        <v>1947.6999999999998</v>
      </c>
      <c r="E43" s="7">
        <f>E48+E68+E73+E78+E83+E88+E93+E98</f>
        <v>500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t="shared" ref="J43" si="15">K43+L43+M43+N43+O43+P43+Q43</f>
        <v>0</v>
      </c>
      <c r="K43" s="10"/>
    </row>
    <row r="44" spans="1:11">
      <c r="A44" s="8">
        <v>39</v>
      </c>
      <c r="B44" s="10" t="s">
        <v>5</v>
      </c>
      <c r="C44" s="7">
        <f t="shared" ref="C44:C144" si="16">D44+E44+F44+G44+H44+I44+J44</f>
        <v>0</v>
      </c>
      <c r="D44" s="7">
        <f t="shared" ref="D44:D144" si="17">E44+F44+G44+H44+I44+J44+K44</f>
        <v>0</v>
      </c>
      <c r="E44" s="7">
        <f t="shared" ref="E44:E144" si="18">F44+G44+H44+I44+J44+K44+L44</f>
        <v>0</v>
      </c>
      <c r="F44" s="7">
        <f t="shared" ref="F44:F144" si="19">G44+H44+I44+J44+K44+L44+M44</f>
        <v>0</v>
      </c>
      <c r="G44" s="7">
        <f t="shared" ref="G44:G144" si="20">H44+I44+J44+K44+L44+M44+N44</f>
        <v>0</v>
      </c>
      <c r="H44" s="7">
        <f t="shared" ref="H44:H144" si="21">I44+J44+K44+L44+M44+N44+O44</f>
        <v>0</v>
      </c>
      <c r="I44" s="7">
        <f t="shared" ref="I44:I144" si="22">J44+K44+L44+M44+N44+O44+P44</f>
        <v>0</v>
      </c>
      <c r="J44" s="7">
        <f t="shared" ref="J44:J144" si="23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6"/>
        <v>1368</v>
      </c>
      <c r="D45" s="7">
        <f>D47+D48+D49</f>
        <v>1168</v>
      </c>
      <c r="E45" s="7">
        <f>E46+E47+E48+E49</f>
        <v>200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>
      <c r="A48" s="8">
        <v>43</v>
      </c>
      <c r="B48" s="10" t="s">
        <v>4</v>
      </c>
      <c r="C48" s="7">
        <f t="shared" si="16"/>
        <v>1368</v>
      </c>
      <c r="D48" s="7">
        <f>D53+D58+D63</f>
        <v>1168</v>
      </c>
      <c r="E48" s="7">
        <f>E53+E58+E63</f>
        <v>200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277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278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63" t="s">
        <v>279</v>
      </c>
      <c r="C60" s="7">
        <f t="shared" si="16"/>
        <v>1368</v>
      </c>
      <c r="D60" s="7">
        <f>D62+D63+D64</f>
        <v>1168</v>
      </c>
      <c r="E60" s="7">
        <f>E61+E62+E63+E64</f>
        <v>200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f>500-300</f>
        <v>200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280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282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283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>
      <c r="A84" s="8">
        <v>79</v>
      </c>
      <c r="B84" s="10" t="s">
        <v>5</v>
      </c>
      <c r="C84" s="7">
        <f t="shared" si="16"/>
        <v>0</v>
      </c>
      <c r="D84" s="7">
        <f t="shared" ref="D84:D94" si="2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311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330</v>
      </c>
      <c r="C90" s="7">
        <f t="shared" si="16"/>
        <v>522.1</v>
      </c>
      <c r="D90" s="7">
        <f>D91+D92+D93+D94</f>
        <v>522.1</v>
      </c>
      <c r="E90" s="7">
        <f t="shared" si="18"/>
        <v>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f t="shared" si="18"/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>
      <c r="A93" s="8">
        <v>88</v>
      </c>
      <c r="B93" s="10" t="s">
        <v>4</v>
      </c>
      <c r="C93" s="7">
        <f t="shared" si="16"/>
        <v>522.1</v>
      </c>
      <c r="D93" s="7">
        <v>522.1</v>
      </c>
      <c r="E93" s="7">
        <f t="shared" si="18"/>
        <v>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38.25">
      <c r="A95" s="8">
        <v>90</v>
      </c>
      <c r="B95" s="62" t="s">
        <v>362</v>
      </c>
      <c r="C95" s="7">
        <f>D95+E95+F95+G95+H95+I95+J95</f>
        <v>300</v>
      </c>
      <c r="D95" s="7">
        <v>0</v>
      </c>
      <c r="E95" s="7">
        <f>E96+E97+E98+E99</f>
        <v>300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</row>
    <row r="96" spans="1:11">
      <c r="A96" s="8">
        <v>91</v>
      </c>
      <c r="B96" s="10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</row>
    <row r="97" spans="1:13">
      <c r="A97" s="8">
        <v>92</v>
      </c>
      <c r="B97" s="10" t="s">
        <v>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0"/>
    </row>
    <row r="98" spans="1:13">
      <c r="A98" s="8">
        <v>93</v>
      </c>
      <c r="B98" s="10" t="s">
        <v>30</v>
      </c>
      <c r="C98" s="7">
        <f>D98+E98+F98+G98+H98+I98+J98</f>
        <v>300</v>
      </c>
      <c r="D98" s="7">
        <v>0</v>
      </c>
      <c r="E98" s="7">
        <v>300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10"/>
    </row>
    <row r="99" spans="1:13">
      <c r="A99" s="8">
        <v>94</v>
      </c>
      <c r="B99" s="10" t="s">
        <v>190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</row>
    <row r="100" spans="1:13" ht="40.5">
      <c r="A100" s="8">
        <v>95</v>
      </c>
      <c r="B100" s="12" t="s">
        <v>11</v>
      </c>
      <c r="C100" s="9">
        <f>D100+E100+F100+G100+H100+I100+J100</f>
        <v>20893</v>
      </c>
      <c r="D100" s="9">
        <f>D103</f>
        <v>8100</v>
      </c>
      <c r="E100" s="9">
        <f>E101+E102+E103+E104</f>
        <v>12793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48">
        <v>5.6</v>
      </c>
    </row>
    <row r="101" spans="1:13">
      <c r="A101" s="8">
        <v>96</v>
      </c>
      <c r="B101" s="12" t="s">
        <v>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10"/>
    </row>
    <row r="102" spans="1:13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</row>
    <row r="103" spans="1:13">
      <c r="A103" s="8">
        <v>98</v>
      </c>
      <c r="B103" s="10" t="s">
        <v>4</v>
      </c>
      <c r="C103" s="7">
        <f t="shared" si="16"/>
        <v>20893</v>
      </c>
      <c r="D103" s="7">
        <f>D108+D128+D133+D138+D143</f>
        <v>8100</v>
      </c>
      <c r="E103" s="7">
        <f>E108+E128+E133+E138+E143+E148</f>
        <v>12793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</row>
    <row r="104" spans="1:13">
      <c r="A104" s="8">
        <v>99</v>
      </c>
      <c r="B104" s="10" t="s">
        <v>5</v>
      </c>
      <c r="C104" s="7">
        <f t="shared" si="16"/>
        <v>0</v>
      </c>
      <c r="D104" s="7">
        <f t="shared" si="17"/>
        <v>0</v>
      </c>
      <c r="E104" s="7">
        <f t="shared" si="18"/>
        <v>0</v>
      </c>
      <c r="F104" s="7">
        <f t="shared" si="19"/>
        <v>0</v>
      </c>
      <c r="G104" s="7">
        <f t="shared" si="20"/>
        <v>0</v>
      </c>
      <c r="H104" s="7">
        <f t="shared" si="21"/>
        <v>0</v>
      </c>
      <c r="I104" s="7">
        <f t="shared" si="22"/>
        <v>0</v>
      </c>
      <c r="J104" s="7">
        <f t="shared" si="23"/>
        <v>0</v>
      </c>
      <c r="K104" s="10"/>
      <c r="L104" s="4"/>
      <c r="M104" s="4"/>
    </row>
    <row r="105" spans="1:13">
      <c r="A105" s="8">
        <v>100</v>
      </c>
      <c r="B105" s="13" t="s">
        <v>297</v>
      </c>
      <c r="C105" s="7">
        <f t="shared" si="16"/>
        <v>8100</v>
      </c>
      <c r="D105" s="7">
        <f>D106+D107+D108</f>
        <v>8100</v>
      </c>
      <c r="E105" s="7">
        <f>E106+E107+E108</f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>
      <c r="A107" s="8">
        <v>102</v>
      </c>
      <c r="B107" s="10" t="s">
        <v>3</v>
      </c>
      <c r="C107" s="7">
        <f t="shared" si="16"/>
        <v>0</v>
      </c>
      <c r="D107" s="7">
        <f t="shared" si="17"/>
        <v>0</v>
      </c>
      <c r="E107" s="7">
        <f t="shared" si="18"/>
        <v>0</v>
      </c>
      <c r="F107" s="7">
        <f t="shared" si="19"/>
        <v>0</v>
      </c>
      <c r="G107" s="7">
        <f t="shared" si="20"/>
        <v>0</v>
      </c>
      <c r="H107" s="7">
        <f t="shared" si="21"/>
        <v>0</v>
      </c>
      <c r="I107" s="7">
        <f t="shared" si="22"/>
        <v>0</v>
      </c>
      <c r="J107" s="7">
        <f t="shared" si="23"/>
        <v>0</v>
      </c>
      <c r="K107" s="10"/>
      <c r="L107" s="4"/>
      <c r="M107" s="4"/>
    </row>
    <row r="108" spans="1:13" s="3" customFormat="1">
      <c r="A108" s="8">
        <v>103</v>
      </c>
      <c r="B108" s="10" t="s">
        <v>4</v>
      </c>
      <c r="C108" s="7">
        <f t="shared" si="16"/>
        <v>8100</v>
      </c>
      <c r="D108" s="7">
        <f>D113+D118+D123</f>
        <v>8100</v>
      </c>
      <c r="E108" s="7">
        <v>0</v>
      </c>
      <c r="F108" s="7">
        <f t="shared" si="19"/>
        <v>0</v>
      </c>
      <c r="G108" s="7">
        <f t="shared" si="20"/>
        <v>0</v>
      </c>
      <c r="H108" s="7">
        <f t="shared" si="21"/>
        <v>0</v>
      </c>
      <c r="I108" s="7">
        <f t="shared" si="22"/>
        <v>0</v>
      </c>
      <c r="J108" s="7">
        <f t="shared" si="23"/>
        <v>0</v>
      </c>
      <c r="K108" s="10"/>
      <c r="L108" s="4"/>
      <c r="M108" s="4"/>
    </row>
    <row r="109" spans="1:13" s="3" customFormat="1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>
      <c r="A110" s="8">
        <v>105</v>
      </c>
      <c r="B110" s="13" t="s">
        <v>298</v>
      </c>
      <c r="C110" s="7">
        <f>D110+E110+F110+G110+H110+I110+J110</f>
        <v>0</v>
      </c>
      <c r="D110" s="7">
        <f>D111+D112+D113+D114</f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>
      <c r="A111" s="8">
        <v>106</v>
      </c>
      <c r="B111" s="13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 ht="13.5" customHeight="1">
      <c r="A113" s="8">
        <v>108</v>
      </c>
      <c r="B113" s="10" t="s">
        <v>4</v>
      </c>
      <c r="C113" s="7">
        <f>D113+E113+F113+G113+H113+I113+J113</f>
        <v>0</v>
      </c>
      <c r="D113" s="7">
        <f>31495-27795-100-3600</f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16.5" customHeight="1">
      <c r="A115" s="8">
        <v>110</v>
      </c>
      <c r="B115" s="13" t="s">
        <v>296</v>
      </c>
      <c r="C115" s="7">
        <f>D115+E115+F115+G115+H115+I115+J115</f>
        <v>8000</v>
      </c>
      <c r="D115" s="7">
        <f>D116+D117+D118+D119</f>
        <v>8000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>
      <c r="A116" s="8">
        <v>111</v>
      </c>
      <c r="B116" s="10" t="s">
        <v>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>
      <c r="A118" s="8">
        <v>113</v>
      </c>
      <c r="B118" s="10" t="s">
        <v>4</v>
      </c>
      <c r="C118" s="7">
        <f>D118+E118+F118+G118+H118+I118+J118</f>
        <v>8000</v>
      </c>
      <c r="D118" s="7">
        <f>6400+3600-2000</f>
        <v>8000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>
      <c r="A119" s="8">
        <v>114</v>
      </c>
      <c r="B119" s="10" t="s">
        <v>23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309</v>
      </c>
      <c r="C120" s="7">
        <f>C121+C122+C123+C124</f>
        <v>100</v>
      </c>
      <c r="D120" s="7">
        <f>D121+D122+D123+D124</f>
        <v>100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>
      <c r="A121" s="8">
        <v>116</v>
      </c>
      <c r="B121" s="10" t="s">
        <v>2</v>
      </c>
      <c r="C121" s="7">
        <f>D121+F121+G121+H121+I121+J121</f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3</v>
      </c>
      <c r="C122" s="7">
        <f>D122+E122+F122+G122+H122+I122+J122</f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0"/>
      <c r="L122" s="4"/>
      <c r="M122" s="4"/>
    </row>
    <row r="123" spans="1:13" s="3" customFormat="1">
      <c r="A123" s="8">
        <v>118</v>
      </c>
      <c r="B123" s="10" t="s">
        <v>4</v>
      </c>
      <c r="C123" s="7">
        <f>D123+E123+F123+G123+H123+I123+J123</f>
        <v>100</v>
      </c>
      <c r="D123" s="7">
        <v>100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10"/>
      <c r="L123" s="4"/>
      <c r="M123" s="4"/>
    </row>
    <row r="124" spans="1:13" s="3" customFormat="1">
      <c r="A124" s="8">
        <v>119</v>
      </c>
      <c r="B124" s="10" t="s">
        <v>23</v>
      </c>
      <c r="C124" s="7">
        <f>D124+E124+F124+G124+H124+I124+J124</f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233</v>
      </c>
      <c r="C125" s="7">
        <f t="shared" si="16"/>
        <v>0</v>
      </c>
      <c r="D125" s="7">
        <f t="shared" si="17"/>
        <v>0</v>
      </c>
      <c r="E125" s="7">
        <f t="shared" si="18"/>
        <v>0</v>
      </c>
      <c r="F125" s="7">
        <f t="shared" si="19"/>
        <v>0</v>
      </c>
      <c r="G125" s="7">
        <f t="shared" si="20"/>
        <v>0</v>
      </c>
      <c r="H125" s="7">
        <f t="shared" si="21"/>
        <v>0</v>
      </c>
      <c r="I125" s="7">
        <f t="shared" si="22"/>
        <v>0</v>
      </c>
      <c r="J125" s="7">
        <f t="shared" si="23"/>
        <v>0</v>
      </c>
      <c r="K125" s="10"/>
      <c r="L125" s="4"/>
      <c r="M125" s="4"/>
    </row>
    <row r="126" spans="1:13" s="3" customFormat="1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25.5">
      <c r="A130" s="8">
        <v>125</v>
      </c>
      <c r="B130" s="13" t="s">
        <v>12</v>
      </c>
      <c r="C130" s="7">
        <f t="shared" si="16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38.25">
      <c r="A135" s="8">
        <v>130</v>
      </c>
      <c r="B135" s="13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25.5">
      <c r="A140" s="8">
        <v>135</v>
      </c>
      <c r="B140" s="13" t="s">
        <v>14</v>
      </c>
      <c r="C140" s="7">
        <f t="shared" si="16"/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10"/>
      <c r="L140" s="4"/>
      <c r="M140" s="4"/>
    </row>
    <row r="141" spans="1:13" s="3" customFormat="1">
      <c r="A141" s="8">
        <v>136</v>
      </c>
      <c r="B141" s="13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>
      <c r="A142" s="8">
        <v>137</v>
      </c>
      <c r="B142" s="10" t="s">
        <v>3</v>
      </c>
      <c r="C142" s="7">
        <f t="shared" si="16"/>
        <v>0</v>
      </c>
      <c r="D142" s="7">
        <f t="shared" si="17"/>
        <v>0</v>
      </c>
      <c r="E142" s="7">
        <f t="shared" si="18"/>
        <v>0</v>
      </c>
      <c r="F142" s="7">
        <f t="shared" si="19"/>
        <v>0</v>
      </c>
      <c r="G142" s="7">
        <f t="shared" si="20"/>
        <v>0</v>
      </c>
      <c r="H142" s="7">
        <f t="shared" si="21"/>
        <v>0</v>
      </c>
      <c r="I142" s="7">
        <f t="shared" si="22"/>
        <v>0</v>
      </c>
      <c r="J142" s="7">
        <f t="shared" si="23"/>
        <v>0</v>
      </c>
      <c r="K142" s="10"/>
      <c r="L142" s="4"/>
      <c r="M142" s="4"/>
    </row>
    <row r="143" spans="1:13" s="3" customFormat="1">
      <c r="A143" s="8">
        <v>138</v>
      </c>
      <c r="B143" s="10" t="s">
        <v>4</v>
      </c>
      <c r="C143" s="7">
        <f t="shared" si="16"/>
        <v>0</v>
      </c>
      <c r="D143" s="7">
        <f t="shared" si="17"/>
        <v>0</v>
      </c>
      <c r="E143" s="7">
        <f t="shared" si="18"/>
        <v>0</v>
      </c>
      <c r="F143" s="7">
        <f t="shared" si="19"/>
        <v>0</v>
      </c>
      <c r="G143" s="7">
        <f t="shared" si="20"/>
        <v>0</v>
      </c>
      <c r="H143" s="7">
        <f t="shared" si="21"/>
        <v>0</v>
      </c>
      <c r="I143" s="7">
        <f t="shared" si="22"/>
        <v>0</v>
      </c>
      <c r="J143" s="7">
        <f t="shared" si="23"/>
        <v>0</v>
      </c>
      <c r="K143" s="10"/>
      <c r="L143" s="4"/>
      <c r="M143" s="4"/>
    </row>
    <row r="144" spans="1:13" s="3" customFormat="1">
      <c r="A144" s="8">
        <v>139</v>
      </c>
      <c r="B144" s="10" t="s">
        <v>5</v>
      </c>
      <c r="C144" s="7">
        <f t="shared" si="16"/>
        <v>0</v>
      </c>
      <c r="D144" s="7">
        <f t="shared" si="17"/>
        <v>0</v>
      </c>
      <c r="E144" s="7">
        <f t="shared" si="18"/>
        <v>0</v>
      </c>
      <c r="F144" s="7">
        <f t="shared" si="19"/>
        <v>0</v>
      </c>
      <c r="G144" s="7">
        <f t="shared" si="20"/>
        <v>0</v>
      </c>
      <c r="H144" s="7">
        <f t="shared" si="21"/>
        <v>0</v>
      </c>
      <c r="I144" s="7">
        <f t="shared" si="22"/>
        <v>0</v>
      </c>
      <c r="J144" s="7">
        <f t="shared" si="23"/>
        <v>0</v>
      </c>
      <c r="K144" s="10"/>
      <c r="L144" s="4"/>
      <c r="M144" s="4"/>
    </row>
    <row r="145" spans="1:13" s="3" customFormat="1" ht="41.25" customHeight="1">
      <c r="A145" s="8">
        <v>140</v>
      </c>
      <c r="B145" s="13" t="s">
        <v>340</v>
      </c>
      <c r="C145" s="7">
        <f>D145+E145+F145+G145+H145+I145+J145</f>
        <v>12793</v>
      </c>
      <c r="D145" s="7">
        <v>0</v>
      </c>
      <c r="E145" s="7">
        <f>E146+E147+E148+E149</f>
        <v>12793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/>
      <c r="L145" s="4"/>
      <c r="M145" s="4"/>
    </row>
    <row r="146" spans="1:13" s="3" customFormat="1">
      <c r="A146" s="8">
        <v>141</v>
      </c>
      <c r="B146" s="10" t="s">
        <v>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>
      <c r="A147" s="8">
        <v>142</v>
      </c>
      <c r="B147" s="10" t="s">
        <v>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0"/>
      <c r="L147" s="4"/>
      <c r="M147" s="4"/>
    </row>
    <row r="148" spans="1:13" s="3" customFormat="1">
      <c r="A148" s="8">
        <v>143</v>
      </c>
      <c r="B148" s="10" t="s">
        <v>30</v>
      </c>
      <c r="C148" s="7">
        <f>D148+E148+F148+G148+H148+I148+J148</f>
        <v>12793</v>
      </c>
      <c r="D148" s="7">
        <v>0</v>
      </c>
      <c r="E148" s="7">
        <v>12793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>
      <c r="A149" s="8">
        <v>144</v>
      </c>
      <c r="B149" s="10" t="s">
        <v>23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10"/>
      <c r="L149" s="4"/>
      <c r="M149" s="4"/>
    </row>
    <row r="150" spans="1:13" s="3" customFormat="1" ht="40.5">
      <c r="A150" s="8">
        <v>145</v>
      </c>
      <c r="B150" s="12" t="s">
        <v>16</v>
      </c>
      <c r="C150" s="9">
        <f>D150+E150+F150+G150+H150+I150+J150</f>
        <v>8342</v>
      </c>
      <c r="D150" s="9">
        <f>D151+D152+D153+D154</f>
        <v>42</v>
      </c>
      <c r="E150" s="9">
        <f>E152+E153+E154</f>
        <v>8300</v>
      </c>
      <c r="F150" s="9">
        <f>F152+F153+F154</f>
        <v>0</v>
      </c>
      <c r="G150" s="9">
        <f>G152+G153+G154</f>
        <v>0</v>
      </c>
      <c r="H150" s="9">
        <f>H152+H153+H154</f>
        <v>0</v>
      </c>
      <c r="I150" s="9">
        <v>0</v>
      </c>
      <c r="J150" s="9">
        <v>0</v>
      </c>
      <c r="K150" s="10">
        <v>8</v>
      </c>
      <c r="L150" s="4"/>
      <c r="M150" s="4"/>
    </row>
    <row r="151" spans="1:13" s="3" customFormat="1">
      <c r="A151" s="8">
        <v>146</v>
      </c>
      <c r="B151" s="12" t="s">
        <v>2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10"/>
      <c r="L151" s="4"/>
      <c r="M151" s="4"/>
    </row>
    <row r="152" spans="1:13" s="3" customFormat="1">
      <c r="A152" s="8">
        <v>147</v>
      </c>
      <c r="B152" s="10" t="s">
        <v>3</v>
      </c>
      <c r="C152" s="7">
        <f t="shared" ref="C152:C210" si="25">D152+E152+F152+G152+H152+I152+J152</f>
        <v>0</v>
      </c>
      <c r="D152" s="7">
        <f t="shared" ref="D152:D210" si="26">E152+F152+G152+H152+I152+J152+K152</f>
        <v>0</v>
      </c>
      <c r="E152" s="7">
        <f t="shared" ref="E152:J210" si="27">F152+G152+H152+I152+J152+K152+L152</f>
        <v>0</v>
      </c>
      <c r="F152" s="7">
        <f t="shared" ref="F152:G210" si="28">G152+H152+I152+J152+K152+L152+M152</f>
        <v>0</v>
      </c>
      <c r="G152" s="7">
        <f t="shared" ref="G152:G163" si="29">H152+I152+J152+K152+L152+M152+N152</f>
        <v>0</v>
      </c>
      <c r="H152" s="7">
        <f t="shared" ref="H152:J210" si="30">I152+J152+K152+L152+M152+N152+O152</f>
        <v>0</v>
      </c>
      <c r="I152" s="7">
        <f t="shared" ref="I152:I163" si="31">J152+K152+L152+M152+N152+O152+P152</f>
        <v>0</v>
      </c>
      <c r="J152" s="7">
        <f t="shared" ref="J152:J163" si="32">K152+L152+M152+N152+O152+P152+Q152</f>
        <v>0</v>
      </c>
      <c r="K152" s="10"/>
      <c r="L152" s="4"/>
      <c r="M152" s="4"/>
    </row>
    <row r="153" spans="1:13" s="3" customFormat="1">
      <c r="A153" s="8">
        <v>148</v>
      </c>
      <c r="B153" s="10" t="s">
        <v>4</v>
      </c>
      <c r="C153" s="7">
        <f t="shared" si="25"/>
        <v>8342</v>
      </c>
      <c r="D153" s="7">
        <f>D158+D163</f>
        <v>42</v>
      </c>
      <c r="E153" s="7">
        <f>E158+E163+E168</f>
        <v>8300</v>
      </c>
      <c r="F153" s="7">
        <f>F158+F163</f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>
      <c r="A154" s="8">
        <v>149</v>
      </c>
      <c r="B154" s="10" t="s">
        <v>5</v>
      </c>
      <c r="C154" s="7">
        <f t="shared" si="25"/>
        <v>0</v>
      </c>
      <c r="D154" s="7">
        <f>E154+F154+G154+H154+I154+J154+K154</f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 ht="38.25">
      <c r="A155" s="8">
        <v>150</v>
      </c>
      <c r="B155" s="13" t="s">
        <v>234</v>
      </c>
      <c r="C155" s="7">
        <f t="shared" si="25"/>
        <v>0</v>
      </c>
      <c r="D155" s="7">
        <v>0</v>
      </c>
      <c r="E155" s="7">
        <f>E157+E158+E159</f>
        <v>0</v>
      </c>
      <c r="F155" s="7">
        <f t="shared" si="28"/>
        <v>0</v>
      </c>
      <c r="G155" s="7">
        <f t="shared" si="29"/>
        <v>0</v>
      </c>
      <c r="H155" s="7">
        <f t="shared" si="30"/>
        <v>0</v>
      </c>
      <c r="I155" s="7">
        <f t="shared" si="31"/>
        <v>0</v>
      </c>
      <c r="J155" s="7">
        <f t="shared" si="32"/>
        <v>0</v>
      </c>
      <c r="K155" s="10"/>
      <c r="L155" s="4"/>
      <c r="M155" s="4"/>
    </row>
    <row r="156" spans="1:13" s="3" customFormat="1">
      <c r="A156" s="8">
        <v>151</v>
      </c>
      <c r="B156" s="13" t="s">
        <v>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>
      <c r="A157" s="8">
        <v>152</v>
      </c>
      <c r="B157" s="10" t="s">
        <v>3</v>
      </c>
      <c r="C157" s="7">
        <f t="shared" si="25"/>
        <v>0</v>
      </c>
      <c r="D157" s="7">
        <f t="shared" si="26"/>
        <v>0</v>
      </c>
      <c r="E157" s="7">
        <f t="shared" si="27"/>
        <v>0</v>
      </c>
      <c r="F157" s="7">
        <f t="shared" si="28"/>
        <v>0</v>
      </c>
      <c r="G157" s="7">
        <f t="shared" si="29"/>
        <v>0</v>
      </c>
      <c r="H157" s="7">
        <f t="shared" si="30"/>
        <v>0</v>
      </c>
      <c r="I157" s="7">
        <f t="shared" si="31"/>
        <v>0</v>
      </c>
      <c r="J157" s="7">
        <f t="shared" si="32"/>
        <v>0</v>
      </c>
      <c r="K157" s="10"/>
      <c r="L157" s="4"/>
      <c r="M157" s="4"/>
    </row>
    <row r="158" spans="1:13" s="3" customFormat="1">
      <c r="A158" s="8">
        <v>153</v>
      </c>
      <c r="B158" s="10" t="s">
        <v>4</v>
      </c>
      <c r="C158" s="7">
        <f t="shared" si="25"/>
        <v>0</v>
      </c>
      <c r="D158" s="7">
        <v>0</v>
      </c>
      <c r="E158" s="7">
        <v>0</v>
      </c>
      <c r="F158" s="7">
        <f t="shared" si="28"/>
        <v>0</v>
      </c>
      <c r="G158" s="7">
        <f t="shared" si="29"/>
        <v>0</v>
      </c>
      <c r="H158" s="7">
        <f t="shared" si="30"/>
        <v>0</v>
      </c>
      <c r="I158" s="7">
        <f t="shared" si="31"/>
        <v>0</v>
      </c>
      <c r="J158" s="7">
        <f t="shared" si="32"/>
        <v>0</v>
      </c>
      <c r="K158" s="10"/>
      <c r="L158" s="4"/>
      <c r="M158" s="4"/>
    </row>
    <row r="159" spans="1:13" s="3" customFormat="1">
      <c r="A159" s="8">
        <v>154</v>
      </c>
      <c r="B159" s="10" t="s">
        <v>5</v>
      </c>
      <c r="C159" s="7">
        <f t="shared" si="25"/>
        <v>0</v>
      </c>
      <c r="D159" s="7">
        <f t="shared" si="26"/>
        <v>0</v>
      </c>
      <c r="E159" s="7">
        <f t="shared" si="27"/>
        <v>0</v>
      </c>
      <c r="F159" s="7">
        <f t="shared" si="28"/>
        <v>0</v>
      </c>
      <c r="G159" s="7">
        <f t="shared" si="29"/>
        <v>0</v>
      </c>
      <c r="H159" s="7">
        <f t="shared" si="30"/>
        <v>0</v>
      </c>
      <c r="I159" s="7">
        <f t="shared" si="31"/>
        <v>0</v>
      </c>
      <c r="J159" s="7">
        <f t="shared" si="32"/>
        <v>0</v>
      </c>
      <c r="K159" s="10"/>
      <c r="L159" s="4"/>
      <c r="M159" s="4"/>
    </row>
    <row r="160" spans="1:13" s="3" customFormat="1" ht="25.5">
      <c r="A160" s="8">
        <v>155</v>
      </c>
      <c r="B160" s="13" t="s">
        <v>198</v>
      </c>
      <c r="C160" s="7">
        <f t="shared" si="25"/>
        <v>42</v>
      </c>
      <c r="D160" s="7">
        <f>D161+D162+D163+D169</f>
        <v>42</v>
      </c>
      <c r="E160" s="7">
        <f>E162+E163+E169</f>
        <v>0</v>
      </c>
      <c r="F160" s="7">
        <f>F162+F163+F169</f>
        <v>0</v>
      </c>
      <c r="G160" s="7">
        <f t="shared" si="29"/>
        <v>0</v>
      </c>
      <c r="H160" s="7">
        <f t="shared" si="30"/>
        <v>0</v>
      </c>
      <c r="I160" s="7">
        <f t="shared" si="31"/>
        <v>0</v>
      </c>
      <c r="J160" s="7">
        <f t="shared" si="32"/>
        <v>0</v>
      </c>
      <c r="K160" s="10"/>
      <c r="L160" s="4"/>
      <c r="M160" s="4"/>
    </row>
    <row r="161" spans="1:13" s="3" customFormat="1">
      <c r="A161" s="8">
        <v>156</v>
      </c>
      <c r="B161" s="10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>
      <c r="A162" s="8">
        <v>157</v>
      </c>
      <c r="B162" s="10" t="s">
        <v>3</v>
      </c>
      <c r="C162" s="7">
        <f t="shared" si="25"/>
        <v>0</v>
      </c>
      <c r="D162" s="7">
        <f t="shared" si="26"/>
        <v>0</v>
      </c>
      <c r="E162" s="7">
        <f t="shared" si="27"/>
        <v>0</v>
      </c>
      <c r="F162" s="7">
        <f t="shared" si="28"/>
        <v>0</v>
      </c>
      <c r="G162" s="7">
        <f t="shared" si="29"/>
        <v>0</v>
      </c>
      <c r="H162" s="7">
        <f t="shared" si="30"/>
        <v>0</v>
      </c>
      <c r="I162" s="7">
        <f t="shared" si="31"/>
        <v>0</v>
      </c>
      <c r="J162" s="7">
        <f t="shared" si="32"/>
        <v>0</v>
      </c>
      <c r="K162" s="10"/>
      <c r="L162" s="4"/>
      <c r="M162" s="4"/>
    </row>
    <row r="163" spans="1:13" s="3" customFormat="1">
      <c r="A163" s="8">
        <v>158</v>
      </c>
      <c r="B163" s="10" t="s">
        <v>4</v>
      </c>
      <c r="C163" s="7">
        <f t="shared" si="25"/>
        <v>42</v>
      </c>
      <c r="D163" s="7">
        <f>100-58</f>
        <v>42</v>
      </c>
      <c r="E163" s="7">
        <v>0</v>
      </c>
      <c r="F163" s="7">
        <v>0</v>
      </c>
      <c r="G163" s="7">
        <f t="shared" si="29"/>
        <v>0</v>
      </c>
      <c r="H163" s="7">
        <f t="shared" si="30"/>
        <v>0</v>
      </c>
      <c r="I163" s="7">
        <f t="shared" si="31"/>
        <v>0</v>
      </c>
      <c r="J163" s="7">
        <f t="shared" si="32"/>
        <v>0</v>
      </c>
      <c r="K163" s="10"/>
      <c r="L163" s="4"/>
      <c r="M163" s="4"/>
    </row>
    <row r="164" spans="1:13" s="3" customFormat="1">
      <c r="A164" s="8">
        <v>159</v>
      </c>
      <c r="B164" s="10" t="s">
        <v>23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 ht="38.25">
      <c r="A165" s="8">
        <v>160</v>
      </c>
      <c r="B165" s="13" t="s">
        <v>341</v>
      </c>
      <c r="C165" s="7">
        <f>D165+E165+F165+G165+H165+I165+J165</f>
        <v>8300</v>
      </c>
      <c r="D165" s="7">
        <v>0</v>
      </c>
      <c r="E165" s="7">
        <f>E166+E167+E168+E169</f>
        <v>8300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10"/>
      <c r="L165" s="4"/>
      <c r="M165" s="4"/>
    </row>
    <row r="166" spans="1:13" s="3" customFormat="1">
      <c r="A166" s="8">
        <v>161</v>
      </c>
      <c r="B166" s="10" t="s">
        <v>2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0"/>
      <c r="L166" s="4"/>
      <c r="M166" s="4"/>
    </row>
    <row r="167" spans="1:13" s="3" customFormat="1">
      <c r="A167" s="8">
        <v>162</v>
      </c>
      <c r="B167" s="10" t="s">
        <v>3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10"/>
      <c r="L167" s="4"/>
      <c r="M167" s="4"/>
    </row>
    <row r="168" spans="1:13" s="3" customFormat="1">
      <c r="A168" s="8">
        <v>163</v>
      </c>
      <c r="B168" s="10" t="s">
        <v>4</v>
      </c>
      <c r="C168" s="7">
        <f>D168+E168+F168+G168+H168+I168+J168</f>
        <v>8300</v>
      </c>
      <c r="D168" s="7">
        <v>0</v>
      </c>
      <c r="E168" s="7">
        <v>8300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0"/>
      <c r="L168" s="4"/>
      <c r="M168" s="4"/>
    </row>
    <row r="169" spans="1:13" s="3" customFormat="1">
      <c r="A169" s="8">
        <v>164</v>
      </c>
      <c r="B169" s="10" t="s">
        <v>5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0"/>
      <c r="L169" s="4"/>
      <c r="M169" s="4"/>
    </row>
    <row r="170" spans="1:13" s="3" customFormat="1">
      <c r="A170" s="8">
        <v>165</v>
      </c>
      <c r="B170" s="10" t="s">
        <v>15</v>
      </c>
      <c r="C170" s="7">
        <f t="shared" ref="C170" si="33">D170+E170+F170+G170+H170+I170+J170</f>
        <v>0</v>
      </c>
      <c r="D170" s="7">
        <f t="shared" ref="D170" si="34">E170+F170+G170+H170+I170+J170+K170</f>
        <v>0</v>
      </c>
      <c r="E170" s="7">
        <f t="shared" ref="E170" si="35">F170+G170+H170+I170+J170+K170+L170</f>
        <v>0</v>
      </c>
      <c r="F170" s="7">
        <f t="shared" ref="F170" si="36">G170+H170+I170+J170+K170+L170+M170</f>
        <v>0</v>
      </c>
      <c r="G170" s="7">
        <f t="shared" ref="G170" si="37">H170+I170+J170+K170+L170+M170+N170</f>
        <v>0</v>
      </c>
      <c r="H170" s="7">
        <f t="shared" ref="H170" si="38">I170+J170+K170+L170+M170+N170+O170</f>
        <v>0</v>
      </c>
      <c r="I170" s="7">
        <f t="shared" ref="I170" si="39">J170+K170+L170+M170+N170+O170+P170</f>
        <v>0</v>
      </c>
      <c r="J170" s="7">
        <f t="shared" ref="J170" si="40">K170+L170+M170+N170+O170+P170+Q170</f>
        <v>0</v>
      </c>
      <c r="K170" s="10"/>
      <c r="L170" s="4"/>
      <c r="M170" s="4"/>
    </row>
    <row r="171" spans="1:13" s="3" customFormat="1" ht="25.5">
      <c r="A171" s="8">
        <v>166</v>
      </c>
      <c r="B171" s="41" t="s">
        <v>61</v>
      </c>
      <c r="C171" s="7">
        <f>C172+C173+C174+C175</f>
        <v>168343.40000000002</v>
      </c>
      <c r="D171" s="7">
        <f>D172+D173+D174+D175</f>
        <v>56328.3</v>
      </c>
      <c r="E171" s="7">
        <f>E172+E173+E174+E175</f>
        <v>40016</v>
      </c>
      <c r="F171" s="7">
        <f>F172+F173+F174</f>
        <v>24332.600000000002</v>
      </c>
      <c r="G171" s="7">
        <f>G172+G173+G174</f>
        <v>19090.900000000001</v>
      </c>
      <c r="H171" s="7">
        <f>H172+H173+H174</f>
        <v>21111.899999999998</v>
      </c>
      <c r="I171" s="7">
        <f>I172+I173+I174</f>
        <v>3720.1</v>
      </c>
      <c r="J171" s="7">
        <f>J172+J173+J174+J175</f>
        <v>3743.6</v>
      </c>
      <c r="K171" s="10"/>
      <c r="L171" s="4"/>
      <c r="M171" s="4"/>
    </row>
    <row r="172" spans="1:13" s="3" customFormat="1">
      <c r="A172" s="8">
        <v>167</v>
      </c>
      <c r="B172" s="41" t="s">
        <v>2</v>
      </c>
      <c r="C172" s="9">
        <f t="shared" ref="C172:C174" si="41">D172+E172+F172+G172+H172+I172+J172</f>
        <v>0</v>
      </c>
      <c r="D172" s="9"/>
      <c r="E172" s="9"/>
      <c r="F172" s="9"/>
      <c r="G172" s="9"/>
      <c r="H172" s="9"/>
      <c r="I172" s="9"/>
      <c r="J172" s="9"/>
      <c r="K172" s="10"/>
      <c r="L172" s="4"/>
      <c r="M172" s="4"/>
    </row>
    <row r="173" spans="1:13" s="3" customFormat="1">
      <c r="A173" s="8">
        <v>168</v>
      </c>
      <c r="B173" s="10" t="s">
        <v>3</v>
      </c>
      <c r="C173" s="9">
        <f t="shared" si="41"/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10"/>
      <c r="L173" s="4"/>
      <c r="M173" s="4"/>
    </row>
    <row r="174" spans="1:13" s="3" customFormat="1">
      <c r="A174" s="8">
        <v>169</v>
      </c>
      <c r="B174" s="10" t="s">
        <v>30</v>
      </c>
      <c r="C174" s="7">
        <f t="shared" si="41"/>
        <v>168343.40000000002</v>
      </c>
      <c r="D174" s="7">
        <f t="shared" ref="D174:J174" si="42">D179+D204+D259</f>
        <v>56328.3</v>
      </c>
      <c r="E174" s="7">
        <f>E179+E204+E259</f>
        <v>40016</v>
      </c>
      <c r="F174" s="7">
        <f t="shared" si="42"/>
        <v>24332.600000000002</v>
      </c>
      <c r="G174" s="7">
        <f>G179+G204+G259</f>
        <v>19090.900000000001</v>
      </c>
      <c r="H174" s="7">
        <f>H179+H204+H259</f>
        <v>21111.899999999998</v>
      </c>
      <c r="I174" s="7">
        <f t="shared" si="42"/>
        <v>3720.1</v>
      </c>
      <c r="J174" s="7">
        <f t="shared" si="42"/>
        <v>3743.6</v>
      </c>
      <c r="K174" s="10"/>
      <c r="L174" s="4"/>
      <c r="M174" s="4"/>
    </row>
    <row r="175" spans="1:13" s="3" customFormat="1">
      <c r="A175" s="8">
        <v>170</v>
      </c>
      <c r="B175" s="10" t="s">
        <v>23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10"/>
      <c r="L175" s="4"/>
      <c r="M175" s="4"/>
    </row>
    <row r="176" spans="1:13" s="3" customFormat="1" ht="27">
      <c r="A176" s="8">
        <v>171</v>
      </c>
      <c r="B176" s="12" t="s">
        <v>17</v>
      </c>
      <c r="C176" s="9">
        <f t="shared" si="25"/>
        <v>3504</v>
      </c>
      <c r="D176" s="9">
        <f>D179</f>
        <v>606.79999999999995</v>
      </c>
      <c r="E176" s="9">
        <f t="shared" ref="E176:J176" si="43">E178+E179+E180</f>
        <v>653</v>
      </c>
      <c r="F176" s="9">
        <f t="shared" si="43"/>
        <v>406.2</v>
      </c>
      <c r="G176" s="9">
        <f t="shared" si="43"/>
        <v>426.5</v>
      </c>
      <c r="H176" s="9">
        <f t="shared" si="43"/>
        <v>447.8</v>
      </c>
      <c r="I176" s="9">
        <f t="shared" si="43"/>
        <v>470.1</v>
      </c>
      <c r="J176" s="9">
        <f t="shared" si="43"/>
        <v>493.6</v>
      </c>
      <c r="K176" s="10"/>
      <c r="L176" s="4"/>
      <c r="M176" s="4"/>
    </row>
    <row r="177" spans="1:13" s="3" customFormat="1">
      <c r="A177" s="8">
        <v>172</v>
      </c>
      <c r="B177" s="10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>
      <c r="A178" s="8">
        <v>173</v>
      </c>
      <c r="B178" s="10" t="s">
        <v>3</v>
      </c>
      <c r="C178" s="7">
        <f t="shared" si="25"/>
        <v>0</v>
      </c>
      <c r="D178" s="7">
        <f t="shared" si="26"/>
        <v>0</v>
      </c>
      <c r="E178" s="7">
        <f t="shared" si="27"/>
        <v>0</v>
      </c>
      <c r="F178" s="7">
        <f t="shared" si="27"/>
        <v>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10"/>
      <c r="L178" s="4"/>
      <c r="M178" s="4"/>
    </row>
    <row r="179" spans="1:13" s="3" customFormat="1">
      <c r="A179" s="8">
        <v>174</v>
      </c>
      <c r="B179" s="10" t="s">
        <v>4</v>
      </c>
      <c r="C179" s="7">
        <f t="shared" si="25"/>
        <v>3504</v>
      </c>
      <c r="D179" s="7">
        <f>D184+D199</f>
        <v>606.79999999999995</v>
      </c>
      <c r="E179" s="7">
        <f>E184</f>
        <v>653</v>
      </c>
      <c r="F179" s="7">
        <f t="shared" ref="F179:J179" si="44">F189+F194</f>
        <v>406.2</v>
      </c>
      <c r="G179" s="7">
        <f t="shared" si="44"/>
        <v>426.5</v>
      </c>
      <c r="H179" s="7">
        <f t="shared" si="44"/>
        <v>447.8</v>
      </c>
      <c r="I179" s="7">
        <f t="shared" si="44"/>
        <v>470.1</v>
      </c>
      <c r="J179" s="7">
        <f t="shared" si="44"/>
        <v>493.6</v>
      </c>
      <c r="K179" s="10"/>
      <c r="L179" s="4"/>
      <c r="M179" s="4"/>
    </row>
    <row r="180" spans="1:13" s="3" customFormat="1">
      <c r="A180" s="8">
        <v>175</v>
      </c>
      <c r="B180" s="10" t="s">
        <v>5</v>
      </c>
      <c r="C180" s="7">
        <f t="shared" si="25"/>
        <v>0</v>
      </c>
      <c r="D180" s="7">
        <f t="shared" si="26"/>
        <v>0</v>
      </c>
      <c r="E180" s="7">
        <f t="shared" si="27"/>
        <v>0</v>
      </c>
      <c r="F180" s="7">
        <f t="shared" si="27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10"/>
      <c r="L180" s="4"/>
      <c r="M180" s="4"/>
    </row>
    <row r="181" spans="1:13" s="3" customFormat="1" ht="25.5">
      <c r="A181" s="8">
        <v>176</v>
      </c>
      <c r="B181" s="13" t="s">
        <v>218</v>
      </c>
      <c r="C181" s="7">
        <f t="shared" si="25"/>
        <v>2092.5</v>
      </c>
      <c r="D181" s="7">
        <f>D184</f>
        <v>606.79999999999995</v>
      </c>
      <c r="E181" s="7">
        <f>E182+E183+E184+E185</f>
        <v>653</v>
      </c>
      <c r="F181" s="7">
        <f>F182+F183+F184+F185</f>
        <v>406.2</v>
      </c>
      <c r="G181" s="7">
        <f>G182+G183+G184+G185</f>
        <v>426.5</v>
      </c>
      <c r="H181" s="7">
        <f t="shared" si="27"/>
        <v>0</v>
      </c>
      <c r="I181" s="7">
        <f t="shared" si="27"/>
        <v>0</v>
      </c>
      <c r="J181" s="7">
        <f t="shared" si="27"/>
        <v>0</v>
      </c>
      <c r="K181" s="10"/>
      <c r="L181" s="4"/>
      <c r="M181" s="4"/>
    </row>
    <row r="182" spans="1:13" s="3" customFormat="1">
      <c r="A182" s="8">
        <v>177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>
      <c r="A183" s="8">
        <v>178</v>
      </c>
      <c r="B183" s="10" t="s">
        <v>3</v>
      </c>
      <c r="C183" s="7">
        <f t="shared" si="25"/>
        <v>0</v>
      </c>
      <c r="D183" s="7">
        <f t="shared" si="26"/>
        <v>0</v>
      </c>
      <c r="E183" s="7">
        <f t="shared" si="27"/>
        <v>0</v>
      </c>
      <c r="F183" s="7">
        <f t="shared" si="27"/>
        <v>0</v>
      </c>
      <c r="G183" s="7">
        <f t="shared" si="27"/>
        <v>0</v>
      </c>
      <c r="H183" s="7">
        <f t="shared" si="27"/>
        <v>0</v>
      </c>
      <c r="I183" s="7">
        <f t="shared" si="27"/>
        <v>0</v>
      </c>
      <c r="J183" s="7">
        <f t="shared" si="27"/>
        <v>0</v>
      </c>
      <c r="K183" s="10"/>
      <c r="L183" s="4"/>
      <c r="M183" s="4"/>
    </row>
    <row r="184" spans="1:13" s="3" customFormat="1">
      <c r="A184" s="8">
        <v>179</v>
      </c>
      <c r="B184" s="10" t="s">
        <v>4</v>
      </c>
      <c r="C184" s="7">
        <f t="shared" si="25"/>
        <v>2092.5</v>
      </c>
      <c r="D184" s="7">
        <f>D189+D194</f>
        <v>606.79999999999995</v>
      </c>
      <c r="E184" s="7">
        <f>E189+E194</f>
        <v>653</v>
      </c>
      <c r="F184" s="7">
        <f>F189+F194</f>
        <v>406.2</v>
      </c>
      <c r="G184" s="7">
        <f>G189+G194</f>
        <v>426.5</v>
      </c>
      <c r="H184" s="7">
        <f t="shared" si="27"/>
        <v>0</v>
      </c>
      <c r="I184" s="7">
        <f t="shared" si="27"/>
        <v>0</v>
      </c>
      <c r="J184" s="7">
        <f t="shared" si="27"/>
        <v>0</v>
      </c>
      <c r="K184" s="10"/>
      <c r="L184" s="4"/>
      <c r="M184" s="4"/>
    </row>
    <row r="185" spans="1:13" s="3" customFormat="1">
      <c r="A185" s="8">
        <v>180</v>
      </c>
      <c r="B185" s="10" t="s">
        <v>5</v>
      </c>
      <c r="C185" s="7">
        <f t="shared" si="25"/>
        <v>0</v>
      </c>
      <c r="D185" s="7">
        <f t="shared" si="26"/>
        <v>0</v>
      </c>
      <c r="E185" s="7">
        <f t="shared" si="27"/>
        <v>0</v>
      </c>
      <c r="F185" s="7">
        <f t="shared" si="27"/>
        <v>0</v>
      </c>
      <c r="G185" s="7">
        <f t="shared" si="27"/>
        <v>0</v>
      </c>
      <c r="H185" s="7">
        <f t="shared" si="27"/>
        <v>0</v>
      </c>
      <c r="I185" s="7">
        <f t="shared" si="27"/>
        <v>0</v>
      </c>
      <c r="J185" s="7">
        <f t="shared" si="27"/>
        <v>0</v>
      </c>
      <c r="K185" s="10"/>
      <c r="L185" s="4"/>
      <c r="M185" s="4"/>
    </row>
    <row r="186" spans="1:13" s="3" customFormat="1" ht="25.5">
      <c r="A186" s="8">
        <v>181</v>
      </c>
      <c r="B186" s="13" t="s">
        <v>219</v>
      </c>
      <c r="C186" s="7">
        <f t="shared" si="25"/>
        <v>3456.9</v>
      </c>
      <c r="D186" s="7">
        <f>D187+D188+D189+D190</f>
        <v>600</v>
      </c>
      <c r="E186" s="7">
        <f>E187+E188+E189+E190</f>
        <v>646.79999999999995</v>
      </c>
      <c r="F186" s="7">
        <v>400</v>
      </c>
      <c r="G186" s="7">
        <f>G188+G189+G190</f>
        <v>420</v>
      </c>
      <c r="H186" s="7">
        <f>H188+H189+H190</f>
        <v>441</v>
      </c>
      <c r="I186" s="7">
        <f>I188+I189+I190</f>
        <v>463</v>
      </c>
      <c r="J186" s="7">
        <f>J188+J189+J190</f>
        <v>486.1</v>
      </c>
      <c r="K186" s="10"/>
      <c r="L186" s="4"/>
      <c r="M186" s="4"/>
    </row>
    <row r="187" spans="1:13" s="3" customFormat="1">
      <c r="A187" s="8">
        <v>182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>
      <c r="A188" s="8">
        <v>183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7"/>
        <v>0</v>
      </c>
      <c r="G188" s="7">
        <f t="shared" si="27"/>
        <v>0</v>
      </c>
      <c r="H188" s="7">
        <f t="shared" si="27"/>
        <v>0</v>
      </c>
      <c r="I188" s="7">
        <f t="shared" si="27"/>
        <v>0</v>
      </c>
      <c r="J188" s="7">
        <f t="shared" si="27"/>
        <v>0</v>
      </c>
      <c r="K188" s="10"/>
      <c r="L188" s="4"/>
      <c r="M188" s="4"/>
    </row>
    <row r="189" spans="1:13" s="3" customFormat="1">
      <c r="A189" s="8">
        <v>184</v>
      </c>
      <c r="B189" s="10" t="s">
        <v>4</v>
      </c>
      <c r="C189" s="7">
        <f t="shared" si="25"/>
        <v>3456.9</v>
      </c>
      <c r="D189" s="7">
        <f>400+200</f>
        <v>600</v>
      </c>
      <c r="E189" s="7">
        <v>646.79999999999995</v>
      </c>
      <c r="F189" s="7">
        <v>400</v>
      </c>
      <c r="G189" s="7">
        <v>420</v>
      </c>
      <c r="H189" s="7">
        <v>441</v>
      </c>
      <c r="I189" s="7">
        <v>463</v>
      </c>
      <c r="J189" s="7">
        <v>486.1</v>
      </c>
      <c r="K189" s="10"/>
      <c r="L189" s="4"/>
      <c r="M189" s="4"/>
    </row>
    <row r="190" spans="1:13" s="3" customFormat="1">
      <c r="A190" s="8">
        <v>185</v>
      </c>
      <c r="B190" s="10" t="s">
        <v>5</v>
      </c>
      <c r="C190" s="7">
        <f t="shared" si="25"/>
        <v>0</v>
      </c>
      <c r="D190" s="7">
        <f t="shared" si="26"/>
        <v>0</v>
      </c>
      <c r="E190" s="7">
        <f t="shared" si="27"/>
        <v>0</v>
      </c>
      <c r="F190" s="7">
        <f t="shared" si="27"/>
        <v>0</v>
      </c>
      <c r="G190" s="7">
        <f t="shared" si="27"/>
        <v>0</v>
      </c>
      <c r="H190" s="7">
        <f t="shared" si="27"/>
        <v>0</v>
      </c>
      <c r="I190" s="7">
        <f t="shared" si="27"/>
        <v>0</v>
      </c>
      <c r="J190" s="7">
        <f t="shared" si="27"/>
        <v>0</v>
      </c>
      <c r="K190" s="10"/>
      <c r="L190" s="4"/>
      <c r="M190" s="4"/>
    </row>
    <row r="191" spans="1:13" s="3" customFormat="1">
      <c r="A191" s="8">
        <v>186</v>
      </c>
      <c r="B191" s="13" t="s">
        <v>18</v>
      </c>
      <c r="C191" s="7">
        <f t="shared" si="25"/>
        <v>47.14</v>
      </c>
      <c r="D191" s="7">
        <f>D192+D193+D194+D195</f>
        <v>6.8</v>
      </c>
      <c r="E191" s="7">
        <f>E193+E194+E196</f>
        <v>6.2</v>
      </c>
      <c r="F191" s="7">
        <f>F193+F194+F196</f>
        <v>6.2</v>
      </c>
      <c r="G191" s="7">
        <v>6.5</v>
      </c>
      <c r="H191" s="7">
        <v>6.8</v>
      </c>
      <c r="I191" s="7">
        <v>7.14</v>
      </c>
      <c r="J191" s="7">
        <f>J193+J194+J196</f>
        <v>7.5</v>
      </c>
      <c r="K191" s="10"/>
      <c r="L191" s="4"/>
      <c r="M191" s="4"/>
    </row>
    <row r="192" spans="1:13" s="3" customFormat="1">
      <c r="A192" s="8">
        <v>187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188</v>
      </c>
      <c r="B193" s="10" t="s">
        <v>3</v>
      </c>
      <c r="C193" s="7">
        <f t="shared" si="25"/>
        <v>0</v>
      </c>
      <c r="D193" s="7">
        <f t="shared" si="26"/>
        <v>0</v>
      </c>
      <c r="E193" s="7">
        <f t="shared" si="27"/>
        <v>0</v>
      </c>
      <c r="F193" s="7">
        <f t="shared" si="27"/>
        <v>0</v>
      </c>
      <c r="G193" s="7">
        <f t="shared" si="27"/>
        <v>0</v>
      </c>
      <c r="H193" s="7">
        <f t="shared" si="27"/>
        <v>0</v>
      </c>
      <c r="I193" s="7">
        <f t="shared" si="27"/>
        <v>0</v>
      </c>
      <c r="J193" s="7">
        <f t="shared" si="27"/>
        <v>0</v>
      </c>
      <c r="K193" s="10"/>
      <c r="L193" s="4"/>
      <c r="M193" s="4"/>
    </row>
    <row r="194" spans="1:13" s="3" customFormat="1">
      <c r="A194" s="8">
        <v>189</v>
      </c>
      <c r="B194" s="10" t="s">
        <v>4</v>
      </c>
      <c r="C194" s="7">
        <f t="shared" si="25"/>
        <v>47.1</v>
      </c>
      <c r="D194" s="7">
        <v>6.8</v>
      </c>
      <c r="E194" s="7">
        <v>6.2</v>
      </c>
      <c r="F194" s="7">
        <v>6.2</v>
      </c>
      <c r="G194" s="7">
        <v>6.5</v>
      </c>
      <c r="H194" s="7">
        <v>6.8</v>
      </c>
      <c r="I194" s="7">
        <v>7.1</v>
      </c>
      <c r="J194" s="7">
        <v>7.5</v>
      </c>
      <c r="K194" s="10"/>
      <c r="L194" s="4"/>
      <c r="M194" s="4"/>
    </row>
    <row r="195" spans="1:13" s="3" customFormat="1">
      <c r="A195" s="8">
        <v>190</v>
      </c>
      <c r="B195" s="10" t="s">
        <v>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10"/>
      <c r="L195" s="4"/>
      <c r="M195" s="4"/>
    </row>
    <row r="196" spans="1:13" s="3" customFormat="1">
      <c r="A196" s="8">
        <v>191</v>
      </c>
      <c r="B196" s="13" t="s">
        <v>199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10"/>
      <c r="L196" s="4"/>
      <c r="M196" s="4"/>
    </row>
    <row r="197" spans="1:13" s="3" customFormat="1">
      <c r="A197" s="8">
        <v>192</v>
      </c>
      <c r="B197" s="13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>
      <c r="A198" s="8">
        <v>193</v>
      </c>
      <c r="B198" s="10" t="s">
        <v>3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10"/>
      <c r="L198" s="4"/>
      <c r="M198" s="4"/>
    </row>
    <row r="199" spans="1:13" s="3" customFormat="1">
      <c r="A199" s="8">
        <v>194</v>
      </c>
      <c r="B199" s="10" t="s">
        <v>4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10"/>
      <c r="L199" s="4"/>
      <c r="M199" s="4"/>
    </row>
    <row r="200" spans="1:13" s="3" customFormat="1">
      <c r="A200" s="8">
        <v>195</v>
      </c>
      <c r="B200" s="10" t="s">
        <v>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10"/>
      <c r="L200" s="4"/>
      <c r="M200" s="4"/>
    </row>
    <row r="201" spans="1:13" s="3" customFormat="1" ht="40.5">
      <c r="A201" s="8">
        <v>196</v>
      </c>
      <c r="B201" s="12" t="s">
        <v>19</v>
      </c>
      <c r="C201" s="9">
        <f>D201+E201+F201+G201+H201+I201+J201</f>
        <v>164289.4</v>
      </c>
      <c r="D201" s="9">
        <f t="shared" ref="D201:J201" si="45">D203+D204+D205</f>
        <v>55571.5</v>
      </c>
      <c r="E201" s="9">
        <f t="shared" si="45"/>
        <v>39363</v>
      </c>
      <c r="F201" s="9">
        <f t="shared" si="45"/>
        <v>23826.400000000001</v>
      </c>
      <c r="G201" s="9">
        <f t="shared" si="45"/>
        <v>18364.400000000001</v>
      </c>
      <c r="H201" s="9">
        <f t="shared" si="45"/>
        <v>20664.099999999999</v>
      </c>
      <c r="I201" s="9">
        <f t="shared" si="45"/>
        <v>3250</v>
      </c>
      <c r="J201" s="9">
        <f t="shared" si="45"/>
        <v>3250</v>
      </c>
      <c r="K201" s="48" t="s">
        <v>231</v>
      </c>
      <c r="L201" s="4"/>
      <c r="M201" s="4"/>
    </row>
    <row r="202" spans="1:13" s="3" customFormat="1">
      <c r="A202" s="8">
        <v>197</v>
      </c>
      <c r="B202" s="10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>
      <c r="A203" s="8">
        <v>198</v>
      </c>
      <c r="B203" s="10" t="s">
        <v>3</v>
      </c>
      <c r="C203" s="7">
        <f t="shared" si="25"/>
        <v>0</v>
      </c>
      <c r="D203" s="7">
        <f t="shared" si="26"/>
        <v>0</v>
      </c>
      <c r="E203" s="7">
        <f t="shared" si="27"/>
        <v>0</v>
      </c>
      <c r="F203" s="7">
        <f t="shared" si="28"/>
        <v>0</v>
      </c>
      <c r="G203" s="7">
        <f t="shared" si="28"/>
        <v>0</v>
      </c>
      <c r="H203" s="7">
        <f t="shared" si="30"/>
        <v>0</v>
      </c>
      <c r="I203" s="7">
        <f t="shared" si="30"/>
        <v>0</v>
      </c>
      <c r="J203" s="7">
        <f t="shared" si="30"/>
        <v>0</v>
      </c>
      <c r="K203" s="10"/>
      <c r="L203" s="4"/>
      <c r="M203" s="4"/>
    </row>
    <row r="204" spans="1:13" s="3" customFormat="1">
      <c r="A204" s="8">
        <v>199</v>
      </c>
      <c r="B204" s="10" t="s">
        <v>4</v>
      </c>
      <c r="C204" s="7">
        <f t="shared" si="25"/>
        <v>164289.4</v>
      </c>
      <c r="D204" s="7">
        <f t="shared" ref="D204:J204" si="46">D209+D214+D219+D224+D229+D234+D239+D244+D249+D254</f>
        <v>55571.5</v>
      </c>
      <c r="E204" s="7">
        <f t="shared" si="46"/>
        <v>39363</v>
      </c>
      <c r="F204" s="7">
        <f t="shared" si="46"/>
        <v>23826.400000000001</v>
      </c>
      <c r="G204" s="7">
        <f t="shared" si="46"/>
        <v>18364.400000000001</v>
      </c>
      <c r="H204" s="7">
        <f>H209+H214+H219+H224+H229+H234+H239+H244+H249+H254</f>
        <v>20664.099999999999</v>
      </c>
      <c r="I204" s="7">
        <f t="shared" si="46"/>
        <v>3250</v>
      </c>
      <c r="J204" s="7">
        <f t="shared" si="46"/>
        <v>3250</v>
      </c>
      <c r="K204" s="10"/>
      <c r="L204" s="4"/>
      <c r="M204" s="4"/>
    </row>
    <row r="205" spans="1:13" s="3" customFormat="1">
      <c r="A205" s="8">
        <v>200</v>
      </c>
      <c r="B205" s="10" t="s">
        <v>5</v>
      </c>
      <c r="C205" s="7">
        <f t="shared" si="25"/>
        <v>0</v>
      </c>
      <c r="D205" s="7">
        <f t="shared" si="26"/>
        <v>0</v>
      </c>
      <c r="E205" s="7">
        <f t="shared" si="27"/>
        <v>0</v>
      </c>
      <c r="F205" s="7">
        <f t="shared" si="28"/>
        <v>0</v>
      </c>
      <c r="G205" s="7">
        <f t="shared" si="28"/>
        <v>0</v>
      </c>
      <c r="H205" s="7">
        <f t="shared" si="30"/>
        <v>0</v>
      </c>
      <c r="I205" s="7">
        <f t="shared" si="30"/>
        <v>0</v>
      </c>
      <c r="J205" s="7">
        <f t="shared" si="30"/>
        <v>0</v>
      </c>
      <c r="K205" s="10"/>
      <c r="L205" s="4"/>
      <c r="M205" s="4"/>
    </row>
    <row r="206" spans="1:13" s="3" customFormat="1" ht="25.5">
      <c r="A206" s="8">
        <v>201</v>
      </c>
      <c r="B206" s="13" t="s">
        <v>200</v>
      </c>
      <c r="C206" s="7">
        <f>D206+E206+F206+G206+H206+I206+J206</f>
        <v>2600</v>
      </c>
      <c r="D206" s="7">
        <v>0</v>
      </c>
      <c r="E206" s="7">
        <f>E208+E209+E210</f>
        <v>0</v>
      </c>
      <c r="F206" s="7">
        <f>F208+F209+F210</f>
        <v>0</v>
      </c>
      <c r="G206" s="7">
        <f>G208+G209+G210</f>
        <v>800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>
      <c r="A207" s="8">
        <v>202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>
      <c r="A208" s="8">
        <v>203</v>
      </c>
      <c r="B208" s="10" t="s">
        <v>3</v>
      </c>
      <c r="C208" s="7">
        <f t="shared" si="25"/>
        <v>0</v>
      </c>
      <c r="D208" s="7">
        <f t="shared" si="26"/>
        <v>0</v>
      </c>
      <c r="E208" s="7">
        <f t="shared" si="27"/>
        <v>0</v>
      </c>
      <c r="F208" s="7">
        <f t="shared" si="28"/>
        <v>0</v>
      </c>
      <c r="G208" s="7">
        <f t="shared" si="28"/>
        <v>0</v>
      </c>
      <c r="H208" s="7">
        <f t="shared" si="30"/>
        <v>0</v>
      </c>
      <c r="I208" s="7">
        <f t="shared" si="30"/>
        <v>0</v>
      </c>
      <c r="J208" s="7">
        <f t="shared" si="30"/>
        <v>0</v>
      </c>
      <c r="K208" s="10"/>
      <c r="L208" s="4"/>
      <c r="M208" s="4"/>
    </row>
    <row r="209" spans="1:13" s="3" customFormat="1">
      <c r="A209" s="8">
        <v>204</v>
      </c>
      <c r="B209" s="10" t="s">
        <v>4</v>
      </c>
      <c r="C209" s="7">
        <f t="shared" si="25"/>
        <v>2600</v>
      </c>
      <c r="D209" s="7">
        <v>0</v>
      </c>
      <c r="E209" s="7">
        <v>0</v>
      </c>
      <c r="F209" s="7">
        <v>0</v>
      </c>
      <c r="G209" s="7">
        <v>800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>
      <c r="A210" s="8">
        <v>205</v>
      </c>
      <c r="B210" s="10" t="s">
        <v>5</v>
      </c>
      <c r="C210" s="7">
        <f t="shared" si="25"/>
        <v>0</v>
      </c>
      <c r="D210" s="7">
        <f t="shared" si="26"/>
        <v>0</v>
      </c>
      <c r="E210" s="7">
        <f t="shared" si="27"/>
        <v>0</v>
      </c>
      <c r="F210" s="7">
        <f t="shared" si="28"/>
        <v>0</v>
      </c>
      <c r="G210" s="7">
        <f t="shared" si="28"/>
        <v>0</v>
      </c>
      <c r="H210" s="7">
        <f t="shared" si="30"/>
        <v>0</v>
      </c>
      <c r="I210" s="7">
        <f t="shared" si="30"/>
        <v>0</v>
      </c>
      <c r="J210" s="7">
        <f t="shared" si="30"/>
        <v>0</v>
      </c>
      <c r="K210" s="10"/>
      <c r="L210" s="4"/>
      <c r="M210" s="4"/>
    </row>
    <row r="211" spans="1:13" s="3" customFormat="1" ht="25.5">
      <c r="A211" s="8">
        <v>206</v>
      </c>
      <c r="B211" s="13" t="s">
        <v>307</v>
      </c>
      <c r="C211" s="7">
        <f>D211+E211+F211+G211+H211+I211+J211</f>
        <v>8500</v>
      </c>
      <c r="D211" s="7">
        <f>D213+D214+D215</f>
        <v>1100</v>
      </c>
      <c r="E211" s="7">
        <f>E213+E214+E215</f>
        <v>5000</v>
      </c>
      <c r="F211" s="7">
        <f>F213+F214+F215</f>
        <v>0</v>
      </c>
      <c r="G211" s="7">
        <f>G213+G214+G215</f>
        <v>600</v>
      </c>
      <c r="H211" s="7">
        <v>600</v>
      </c>
      <c r="I211" s="7">
        <v>600</v>
      </c>
      <c r="J211" s="7">
        <v>600</v>
      </c>
      <c r="K211" s="10"/>
      <c r="L211" s="4"/>
      <c r="M211" s="4"/>
    </row>
    <row r="212" spans="1:13" s="3" customFormat="1">
      <c r="A212" s="8">
        <v>207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208</v>
      </c>
      <c r="B213" s="10" t="s">
        <v>3</v>
      </c>
      <c r="C213" s="7">
        <f t="shared" ref="C213:C276" si="47">D213+E213+F213+G213+H213+I213+J213</f>
        <v>0</v>
      </c>
      <c r="D213" s="7">
        <f t="shared" ref="D213:D276" si="48">E213+F213+G213+H213+I213+J213+K213</f>
        <v>0</v>
      </c>
      <c r="E213" s="7">
        <f t="shared" ref="E213:G276" si="49">F213+G213+H213+I213+J213+K213+L213</f>
        <v>0</v>
      </c>
      <c r="F213" s="7">
        <v>0</v>
      </c>
      <c r="G213" s="7">
        <v>0</v>
      </c>
      <c r="H213" s="7">
        <f t="shared" ref="H213:J276" si="50">I213+J213+K213+L213+M213+N213+O213</f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>
      <c r="A214" s="8">
        <v>209</v>
      </c>
      <c r="B214" s="10" t="s">
        <v>4</v>
      </c>
      <c r="C214" s="7">
        <f t="shared" si="47"/>
        <v>8500</v>
      </c>
      <c r="D214" s="7">
        <f>1000+100</f>
        <v>1100</v>
      </c>
      <c r="E214" s="7">
        <v>5000</v>
      </c>
      <c r="F214" s="7">
        <v>0</v>
      </c>
      <c r="G214" s="7">
        <v>600</v>
      </c>
      <c r="H214" s="7">
        <v>600</v>
      </c>
      <c r="I214" s="7">
        <v>600</v>
      </c>
      <c r="J214" s="7">
        <v>600</v>
      </c>
      <c r="K214" s="10"/>
      <c r="L214" s="4"/>
      <c r="M214" s="4"/>
    </row>
    <row r="215" spans="1:13" s="3" customFormat="1">
      <c r="A215" s="8">
        <v>210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t="shared" ref="F215:G255" si="51">G215+H215+I215+J215+K215+L215+M215</f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25.5">
      <c r="A216" s="8">
        <v>211</v>
      </c>
      <c r="B216" s="13" t="s">
        <v>273</v>
      </c>
      <c r="C216" s="7">
        <f>D216+E216+F216+G216+H216+I216+J216</f>
        <v>1550</v>
      </c>
      <c r="D216" s="7">
        <f>D218+D219+D220</f>
        <v>0</v>
      </c>
      <c r="E216" s="7">
        <f>E218+E219+E220</f>
        <v>0</v>
      </c>
      <c r="F216" s="7">
        <f>F218+F219+F220</f>
        <v>0</v>
      </c>
      <c r="G216" s="7">
        <f>G218+G219+G220</f>
        <v>350</v>
      </c>
      <c r="H216" s="7">
        <v>400</v>
      </c>
      <c r="I216" s="7">
        <v>400</v>
      </c>
      <c r="J216" s="7">
        <v>400</v>
      </c>
      <c r="K216" s="10"/>
      <c r="L216" s="4"/>
      <c r="M216" s="4"/>
    </row>
    <row r="217" spans="1:13" s="3" customFormat="1">
      <c r="A217" s="8">
        <v>212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213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>
      <c r="A219" s="8">
        <v>214</v>
      </c>
      <c r="B219" s="10" t="s">
        <v>4</v>
      </c>
      <c r="C219" s="7">
        <f t="shared" si="47"/>
        <v>1550</v>
      </c>
      <c r="D219" s="7">
        <v>0</v>
      </c>
      <c r="E219" s="7">
        <v>0</v>
      </c>
      <c r="F219" s="7">
        <v>0</v>
      </c>
      <c r="G219" s="7">
        <v>350</v>
      </c>
      <c r="H219" s="7">
        <v>400</v>
      </c>
      <c r="I219" s="7">
        <v>400</v>
      </c>
      <c r="J219" s="7">
        <v>400</v>
      </c>
      <c r="K219" s="10"/>
      <c r="L219" s="4"/>
      <c r="M219" s="4"/>
    </row>
    <row r="220" spans="1:13" s="3" customFormat="1">
      <c r="A220" s="8">
        <v>215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29.25" customHeight="1">
      <c r="A221" s="8">
        <v>216</v>
      </c>
      <c r="B221" s="13" t="s">
        <v>235</v>
      </c>
      <c r="C221" s="7">
        <f t="shared" si="47"/>
        <v>2400</v>
      </c>
      <c r="D221" s="7">
        <f>D224+D223+D225</f>
        <v>0</v>
      </c>
      <c r="E221" s="7">
        <f>E223+E224+E225</f>
        <v>0</v>
      </c>
      <c r="F221" s="7">
        <f>F223+F224+F225</f>
        <v>0</v>
      </c>
      <c r="G221" s="7">
        <f>G223+G224+G225</f>
        <v>600</v>
      </c>
      <c r="H221" s="7">
        <v>600</v>
      </c>
      <c r="I221" s="7">
        <v>600</v>
      </c>
      <c r="J221" s="7">
        <v>600</v>
      </c>
      <c r="K221" s="10"/>
      <c r="L221" s="4"/>
      <c r="M221" s="4"/>
    </row>
    <row r="222" spans="1:13" s="3" customFormat="1" ht="15" customHeight="1">
      <c r="A222" s="8">
        <v>217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218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>
      <c r="A224" s="8">
        <v>219</v>
      </c>
      <c r="B224" s="10" t="s">
        <v>4</v>
      </c>
      <c r="C224" s="7">
        <f t="shared" si="47"/>
        <v>2400</v>
      </c>
      <c r="D224" s="7">
        <v>0</v>
      </c>
      <c r="E224" s="7">
        <v>0</v>
      </c>
      <c r="F224" s="7">
        <v>0</v>
      </c>
      <c r="G224" s="7">
        <v>600</v>
      </c>
      <c r="H224" s="7">
        <v>600</v>
      </c>
      <c r="I224" s="7">
        <v>600</v>
      </c>
      <c r="J224" s="7">
        <v>600</v>
      </c>
      <c r="K224" s="10"/>
      <c r="L224" s="4"/>
      <c r="M224" s="4"/>
    </row>
    <row r="225" spans="1:13" s="3" customFormat="1">
      <c r="A225" s="8">
        <v>220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25.5">
      <c r="A226" s="8">
        <v>221</v>
      </c>
      <c r="B226" s="13" t="s">
        <v>201</v>
      </c>
      <c r="C226" s="7">
        <f t="shared" si="47"/>
        <v>900</v>
      </c>
      <c r="D226" s="7">
        <v>0</v>
      </c>
      <c r="E226" s="7">
        <v>0</v>
      </c>
      <c r="F226" s="7">
        <v>0</v>
      </c>
      <c r="G226" s="7">
        <v>0</v>
      </c>
      <c r="H226" s="7">
        <f>H228+H229+H230</f>
        <v>300</v>
      </c>
      <c r="I226" s="7">
        <f>I228+I229+I230</f>
        <v>300</v>
      </c>
      <c r="J226" s="7">
        <f>J228+J229+J230</f>
        <v>300</v>
      </c>
      <c r="K226" s="10"/>
      <c r="L226" s="4"/>
      <c r="M226" s="4"/>
    </row>
    <row r="227" spans="1:13" s="3" customFormat="1">
      <c r="A227" s="8">
        <v>222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223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>
      <c r="A229" s="8">
        <v>224</v>
      </c>
      <c r="B229" s="10" t="s">
        <v>4</v>
      </c>
      <c r="C229" s="7">
        <f t="shared" si="47"/>
        <v>900</v>
      </c>
      <c r="D229" s="7">
        <v>0</v>
      </c>
      <c r="E229" s="7">
        <v>0</v>
      </c>
      <c r="F229" s="7">
        <v>0</v>
      </c>
      <c r="G229" s="7">
        <v>0</v>
      </c>
      <c r="H229" s="7">
        <v>300</v>
      </c>
      <c r="I229" s="7">
        <v>300</v>
      </c>
      <c r="J229" s="7">
        <v>300</v>
      </c>
      <c r="K229" s="10"/>
      <c r="L229" s="4"/>
      <c r="M229" s="4"/>
    </row>
    <row r="230" spans="1:13" s="3" customFormat="1">
      <c r="A230" s="8">
        <v>225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30.75" customHeight="1">
      <c r="A231" s="8">
        <v>226</v>
      </c>
      <c r="B231" s="13" t="s">
        <v>269</v>
      </c>
      <c r="C231" s="7">
        <f t="shared" si="47"/>
        <v>1200</v>
      </c>
      <c r="D231" s="7">
        <v>0</v>
      </c>
      <c r="E231" s="7">
        <v>0</v>
      </c>
      <c r="F231" s="7">
        <v>0</v>
      </c>
      <c r="G231" s="7">
        <v>0</v>
      </c>
      <c r="H231" s="7">
        <f>H233+H234+H235</f>
        <v>400</v>
      </c>
      <c r="I231" s="7">
        <f>I233+I234+I235</f>
        <v>400</v>
      </c>
      <c r="J231" s="7">
        <f>J233+J234+J235</f>
        <v>400</v>
      </c>
      <c r="K231" s="10"/>
      <c r="L231" s="4"/>
      <c r="M231" s="4"/>
    </row>
    <row r="232" spans="1:13" s="3" customFormat="1">
      <c r="A232" s="8">
        <v>227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228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>
      <c r="A234" s="8">
        <v>229</v>
      </c>
      <c r="B234" s="10" t="s">
        <v>4</v>
      </c>
      <c r="C234" s="7">
        <f t="shared" si="47"/>
        <v>1200</v>
      </c>
      <c r="D234" s="7">
        <v>0</v>
      </c>
      <c r="E234" s="7">
        <v>0</v>
      </c>
      <c r="F234" s="7">
        <v>0</v>
      </c>
      <c r="G234" s="7">
        <v>0</v>
      </c>
      <c r="H234" s="7">
        <v>400</v>
      </c>
      <c r="I234" s="7">
        <v>400</v>
      </c>
      <c r="J234" s="7">
        <v>400</v>
      </c>
      <c r="K234" s="10"/>
      <c r="L234" s="4"/>
      <c r="M234" s="4"/>
    </row>
    <row r="235" spans="1:13" s="3" customFormat="1">
      <c r="A235" s="8">
        <v>230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15.75" customHeight="1">
      <c r="A236" s="8">
        <v>231</v>
      </c>
      <c r="B236" s="13" t="s">
        <v>202</v>
      </c>
      <c r="C236" s="7">
        <f t="shared" si="47"/>
        <v>1050</v>
      </c>
      <c r="D236" s="7">
        <v>0</v>
      </c>
      <c r="E236" s="7">
        <v>0</v>
      </c>
      <c r="F236" s="7">
        <v>0</v>
      </c>
      <c r="G236" s="7">
        <v>0</v>
      </c>
      <c r="H236" s="7">
        <f>H238+H239+H240</f>
        <v>350</v>
      </c>
      <c r="I236" s="7">
        <f>I238+I239+I240</f>
        <v>350</v>
      </c>
      <c r="J236" s="7">
        <f>J238+J239+J240</f>
        <v>350</v>
      </c>
      <c r="K236" s="10"/>
      <c r="L236" s="4"/>
      <c r="M236" s="4"/>
    </row>
    <row r="237" spans="1:13" s="3" customFormat="1" ht="15.75" customHeight="1">
      <c r="A237" s="8">
        <v>232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>
      <c r="A238" s="8">
        <v>233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>
      <c r="A239" s="8">
        <v>234</v>
      </c>
      <c r="B239" s="10" t="s">
        <v>4</v>
      </c>
      <c r="C239" s="7">
        <f t="shared" si="47"/>
        <v>1050</v>
      </c>
      <c r="D239" s="7">
        <v>0</v>
      </c>
      <c r="E239" s="7">
        <v>0</v>
      </c>
      <c r="F239" s="7">
        <v>0</v>
      </c>
      <c r="G239" s="7">
        <v>0</v>
      </c>
      <c r="H239" s="7">
        <v>350</v>
      </c>
      <c r="I239" s="7">
        <v>350</v>
      </c>
      <c r="J239" s="7">
        <v>350</v>
      </c>
      <c r="K239" s="10"/>
      <c r="L239" s="4"/>
      <c r="M239" s="4"/>
    </row>
    <row r="240" spans="1:13" s="3" customFormat="1">
      <c r="A240" s="8">
        <v>235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3" s="3" customFormat="1" ht="25.5">
      <c r="A241" s="8">
        <v>236</v>
      </c>
      <c r="B241" s="13" t="s">
        <v>221</v>
      </c>
      <c r="C241" s="7">
        <f t="shared" si="47"/>
        <v>0</v>
      </c>
      <c r="D241" s="7">
        <f>D243+D244+D245</f>
        <v>0</v>
      </c>
      <c r="E241" s="7">
        <f t="shared" si="49"/>
        <v>0</v>
      </c>
      <c r="F241" s="7">
        <f t="shared" si="51"/>
        <v>0</v>
      </c>
      <c r="G241" s="7">
        <f t="shared" si="51"/>
        <v>0</v>
      </c>
      <c r="H241" s="7">
        <f t="shared" si="50"/>
        <v>0</v>
      </c>
      <c r="I241" s="7">
        <f t="shared" si="50"/>
        <v>0</v>
      </c>
      <c r="J241" s="7">
        <f t="shared" si="50"/>
        <v>0</v>
      </c>
      <c r="K241" s="10"/>
      <c r="L241" s="4"/>
      <c r="M241" s="4"/>
    </row>
    <row r="242" spans="1:13" s="3" customFormat="1">
      <c r="A242" s="8">
        <v>237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>
      <c r="A243" s="8">
        <v>238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51"/>
        <v>0</v>
      </c>
      <c r="G243" s="7">
        <f t="shared" si="51"/>
        <v>0</v>
      </c>
      <c r="H243" s="7">
        <f t="shared" si="50"/>
        <v>0</v>
      </c>
      <c r="I243" s="7">
        <f t="shared" si="50"/>
        <v>0</v>
      </c>
      <c r="J243" s="7">
        <f t="shared" si="50"/>
        <v>0</v>
      </c>
      <c r="K243" s="10"/>
      <c r="L243" s="4"/>
      <c r="M243" s="4"/>
    </row>
    <row r="244" spans="1:13" s="3" customFormat="1">
      <c r="A244" s="8">
        <v>239</v>
      </c>
      <c r="B244" s="10" t="s">
        <v>4</v>
      </c>
      <c r="C244" s="7">
        <f t="shared" si="47"/>
        <v>0</v>
      </c>
      <c r="D244" s="7">
        <v>0</v>
      </c>
      <c r="E244" s="7">
        <f t="shared" si="49"/>
        <v>0</v>
      </c>
      <c r="F244" s="7">
        <f t="shared" si="51"/>
        <v>0</v>
      </c>
      <c r="G244" s="7">
        <f t="shared" si="51"/>
        <v>0</v>
      </c>
      <c r="H244" s="7">
        <f t="shared" si="50"/>
        <v>0</v>
      </c>
      <c r="I244" s="7">
        <f t="shared" si="50"/>
        <v>0</v>
      </c>
      <c r="J244" s="7">
        <f t="shared" si="50"/>
        <v>0</v>
      </c>
      <c r="K244" s="10"/>
      <c r="L244" s="4"/>
      <c r="M244" s="4"/>
    </row>
    <row r="245" spans="1:13" s="3" customFormat="1">
      <c r="A245" s="8">
        <v>240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51"/>
        <v>0</v>
      </c>
      <c r="G245" s="7">
        <f t="shared" si="51"/>
        <v>0</v>
      </c>
      <c r="H245" s="7">
        <f t="shared" si="50"/>
        <v>0</v>
      </c>
      <c r="I245" s="7">
        <f t="shared" si="50"/>
        <v>0</v>
      </c>
      <c r="J245" s="7">
        <f t="shared" si="50"/>
        <v>0</v>
      </c>
      <c r="K245" s="10"/>
      <c r="L245" s="4"/>
      <c r="M245" s="4"/>
    </row>
    <row r="246" spans="1:13" s="3" customFormat="1" ht="25.5">
      <c r="A246" s="8">
        <v>241</v>
      </c>
      <c r="B246" s="13" t="s">
        <v>222</v>
      </c>
      <c r="C246" s="7">
        <f t="shared" si="47"/>
        <v>0</v>
      </c>
      <c r="D246" s="7">
        <f>D248+D249+D250</f>
        <v>0</v>
      </c>
      <c r="E246" s="7">
        <f t="shared" si="49"/>
        <v>0</v>
      </c>
      <c r="F246" s="7">
        <f t="shared" si="51"/>
        <v>0</v>
      </c>
      <c r="G246" s="7">
        <f t="shared" si="51"/>
        <v>0</v>
      </c>
      <c r="H246" s="7">
        <f t="shared" si="50"/>
        <v>0</v>
      </c>
      <c r="I246" s="7">
        <f t="shared" si="50"/>
        <v>0</v>
      </c>
      <c r="J246" s="7">
        <f t="shared" si="50"/>
        <v>0</v>
      </c>
      <c r="K246" s="10"/>
      <c r="L246" s="4"/>
      <c r="M246" s="4"/>
    </row>
    <row r="247" spans="1:13" s="3" customFormat="1">
      <c r="A247" s="8">
        <v>242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>
      <c r="A248" s="8">
        <v>243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51"/>
        <v>0</v>
      </c>
      <c r="G248" s="7">
        <f t="shared" si="51"/>
        <v>0</v>
      </c>
      <c r="H248" s="7">
        <f t="shared" si="50"/>
        <v>0</v>
      </c>
      <c r="I248" s="7">
        <f t="shared" si="50"/>
        <v>0</v>
      </c>
      <c r="J248" s="7">
        <f t="shared" si="50"/>
        <v>0</v>
      </c>
      <c r="K248" s="10"/>
      <c r="L248" s="4"/>
      <c r="M248" s="4"/>
    </row>
    <row r="249" spans="1:13" s="3" customFormat="1">
      <c r="A249" s="8">
        <v>244</v>
      </c>
      <c r="B249" s="10" t="s">
        <v>4</v>
      </c>
      <c r="C249" s="7">
        <f t="shared" si="47"/>
        <v>0</v>
      </c>
      <c r="D249" s="7">
        <v>0</v>
      </c>
      <c r="E249" s="7">
        <f t="shared" si="49"/>
        <v>0</v>
      </c>
      <c r="F249" s="7">
        <f t="shared" si="51"/>
        <v>0</v>
      </c>
      <c r="G249" s="7">
        <f t="shared" si="51"/>
        <v>0</v>
      </c>
      <c r="H249" s="7">
        <f t="shared" si="50"/>
        <v>0</v>
      </c>
      <c r="I249" s="7">
        <f t="shared" si="50"/>
        <v>0</v>
      </c>
      <c r="J249" s="7">
        <f t="shared" si="50"/>
        <v>0</v>
      </c>
      <c r="K249" s="10"/>
      <c r="L249" s="4"/>
      <c r="M249" s="4"/>
    </row>
    <row r="250" spans="1:13" s="3" customFormat="1">
      <c r="A250" s="8">
        <v>245</v>
      </c>
      <c r="B250" s="10" t="s">
        <v>5</v>
      </c>
      <c r="C250" s="7">
        <f t="shared" si="47"/>
        <v>0</v>
      </c>
      <c r="D250" s="7">
        <f t="shared" si="48"/>
        <v>0</v>
      </c>
      <c r="E250" s="7">
        <f t="shared" si="49"/>
        <v>0</v>
      </c>
      <c r="F250" s="7">
        <f t="shared" si="51"/>
        <v>0</v>
      </c>
      <c r="G250" s="7">
        <f t="shared" si="51"/>
        <v>0</v>
      </c>
      <c r="H250" s="7">
        <f t="shared" si="50"/>
        <v>0</v>
      </c>
      <c r="I250" s="7">
        <f t="shared" si="50"/>
        <v>0</v>
      </c>
      <c r="J250" s="7">
        <f t="shared" si="50"/>
        <v>0</v>
      </c>
      <c r="K250" s="10"/>
      <c r="L250" s="4"/>
      <c r="M250" s="4"/>
    </row>
    <row r="251" spans="1:13" s="3" customFormat="1" ht="25.5">
      <c r="A251" s="8">
        <v>246</v>
      </c>
      <c r="B251" s="13" t="s">
        <v>303</v>
      </c>
      <c r="C251" s="7">
        <f t="shared" si="47"/>
        <v>146089.4</v>
      </c>
      <c r="D251" s="7">
        <f>D253+D254+D255</f>
        <v>54471.5</v>
      </c>
      <c r="E251" s="7">
        <f>E253+E254+E255</f>
        <v>34363</v>
      </c>
      <c r="F251" s="7">
        <f>F253+F254+F255</f>
        <v>23826.400000000001</v>
      </c>
      <c r="G251" s="7">
        <f>G252+G253+G254+G255</f>
        <v>16014.4</v>
      </c>
      <c r="H251" s="7">
        <f>H252+H253+H254+H255</f>
        <v>17414.099999999999</v>
      </c>
      <c r="I251" s="7">
        <f>I252+I253+I254+I255</f>
        <v>0</v>
      </c>
      <c r="J251" s="7">
        <f>J252+J253+J254+J255</f>
        <v>0</v>
      </c>
      <c r="K251" s="10"/>
      <c r="L251" s="4"/>
      <c r="M251" s="4"/>
    </row>
    <row r="252" spans="1:13" s="3" customFormat="1">
      <c r="A252" s="8">
        <v>247</v>
      </c>
      <c r="B252" s="13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  <c r="L252" s="4"/>
      <c r="M252" s="4"/>
    </row>
    <row r="253" spans="1:13" s="3" customFormat="1">
      <c r="A253" s="8">
        <v>248</v>
      </c>
      <c r="B253" s="10" t="s">
        <v>3</v>
      </c>
      <c r="C253" s="7">
        <f t="shared" si="47"/>
        <v>0</v>
      </c>
      <c r="D253" s="7">
        <f t="shared" si="48"/>
        <v>0</v>
      </c>
      <c r="E253" s="7">
        <f t="shared" si="49"/>
        <v>0</v>
      </c>
      <c r="F253" s="7">
        <f t="shared" si="51"/>
        <v>0</v>
      </c>
      <c r="G253" s="7">
        <f t="shared" si="51"/>
        <v>0</v>
      </c>
      <c r="H253" s="7">
        <f t="shared" si="50"/>
        <v>0</v>
      </c>
      <c r="I253" s="7">
        <f t="shared" si="50"/>
        <v>0</v>
      </c>
      <c r="J253" s="7">
        <f t="shared" si="50"/>
        <v>0</v>
      </c>
      <c r="K253" s="10"/>
      <c r="L253" s="4"/>
      <c r="M253" s="4"/>
    </row>
    <row r="254" spans="1:13" s="3" customFormat="1">
      <c r="A254" s="8">
        <v>249</v>
      </c>
      <c r="B254" s="10" t="s">
        <v>4</v>
      </c>
      <c r="C254" s="7">
        <f t="shared" si="47"/>
        <v>146089.4</v>
      </c>
      <c r="D254" s="7">
        <f>26676.5+27795</f>
        <v>54471.5</v>
      </c>
      <c r="E254" s="7">
        <v>34363</v>
      </c>
      <c r="F254" s="7">
        <f>16014.4+7812</f>
        <v>23826.400000000001</v>
      </c>
      <c r="G254" s="7">
        <f>16014.4</f>
        <v>16014.4</v>
      </c>
      <c r="H254" s="7">
        <v>17414.099999999999</v>
      </c>
      <c r="I254" s="7">
        <v>0</v>
      </c>
      <c r="J254" s="7">
        <f t="shared" si="50"/>
        <v>0</v>
      </c>
      <c r="K254" s="10"/>
      <c r="L254" s="4"/>
      <c r="M254" s="4"/>
    </row>
    <row r="255" spans="1:13" s="3" customFormat="1">
      <c r="A255" s="8">
        <v>250</v>
      </c>
      <c r="B255" s="10" t="s">
        <v>23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51"/>
        <v>0</v>
      </c>
      <c r="G255" s="7">
        <f t="shared" si="51"/>
        <v>0</v>
      </c>
      <c r="H255" s="7">
        <f t="shared" si="50"/>
        <v>0</v>
      </c>
      <c r="I255" s="7">
        <f t="shared" si="50"/>
        <v>0</v>
      </c>
      <c r="J255" s="7">
        <f t="shared" si="50"/>
        <v>0</v>
      </c>
      <c r="K255" s="10"/>
      <c r="L255" s="4"/>
      <c r="M255" s="4"/>
    </row>
    <row r="256" spans="1:13" ht="40.5">
      <c r="A256" s="8">
        <v>251</v>
      </c>
      <c r="B256" s="12" t="s">
        <v>223</v>
      </c>
      <c r="C256" s="9">
        <f t="shared" si="47"/>
        <v>566.80000000000007</v>
      </c>
      <c r="D256" s="9">
        <f>D258+D259+D260</f>
        <v>150</v>
      </c>
      <c r="E256" s="9">
        <f>E258+E259+E260</f>
        <v>0</v>
      </c>
      <c r="F256" s="9">
        <f>F258+F259+F260</f>
        <v>100</v>
      </c>
      <c r="G256" s="9">
        <f>G258+G259+G260</f>
        <v>300</v>
      </c>
      <c r="H256" s="9">
        <f t="shared" si="50"/>
        <v>11.2</v>
      </c>
      <c r="I256" s="9">
        <f t="shared" ref="I256:I276" si="52">J256+K256+L256+M256+N256+O256+P256</f>
        <v>5.6</v>
      </c>
      <c r="J256" s="9">
        <v>0</v>
      </c>
      <c r="K256" s="10">
        <v>5.6</v>
      </c>
    </row>
    <row r="257" spans="1:11">
      <c r="A257" s="8">
        <v>252</v>
      </c>
      <c r="B257" s="10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</row>
    <row r="258" spans="1:11">
      <c r="A258" s="8">
        <v>253</v>
      </c>
      <c r="B258" s="10" t="s">
        <v>3</v>
      </c>
      <c r="C258" s="7">
        <f t="shared" si="47"/>
        <v>0</v>
      </c>
      <c r="D258" s="7">
        <f t="shared" si="48"/>
        <v>0</v>
      </c>
      <c r="E258" s="7">
        <f t="shared" si="49"/>
        <v>0</v>
      </c>
      <c r="F258" s="7">
        <f t="shared" si="49"/>
        <v>0</v>
      </c>
      <c r="G258" s="7">
        <f t="shared" si="49"/>
        <v>0</v>
      </c>
      <c r="H258" s="7">
        <f t="shared" si="50"/>
        <v>0</v>
      </c>
      <c r="I258" s="7">
        <f t="shared" si="52"/>
        <v>0</v>
      </c>
      <c r="J258" s="7">
        <f t="shared" ref="J258:J276" si="53">K258+L258+M258+N258+O258+P258+Q258</f>
        <v>0</v>
      </c>
      <c r="K258" s="10"/>
    </row>
    <row r="259" spans="1:11">
      <c r="A259" s="8">
        <v>254</v>
      </c>
      <c r="B259" s="10" t="s">
        <v>4</v>
      </c>
      <c r="C259" s="7">
        <f t="shared" si="47"/>
        <v>550</v>
      </c>
      <c r="D259" s="7">
        <f>D265+D270+D275+D280</f>
        <v>150</v>
      </c>
      <c r="E259" s="7">
        <f>E265+E270+E275+E280</f>
        <v>0</v>
      </c>
      <c r="F259" s="7">
        <f>F265+F270+F275+F280</f>
        <v>100</v>
      </c>
      <c r="G259" s="7">
        <f>G265+G270+G280</f>
        <v>300</v>
      </c>
      <c r="H259" s="7">
        <f t="shared" si="50"/>
        <v>0</v>
      </c>
      <c r="I259" s="7">
        <f t="shared" si="52"/>
        <v>0</v>
      </c>
      <c r="J259" s="7">
        <f t="shared" si="53"/>
        <v>0</v>
      </c>
      <c r="K259" s="10"/>
    </row>
    <row r="260" spans="1:11">
      <c r="A260" s="8">
        <v>255</v>
      </c>
      <c r="B260" s="10" t="s">
        <v>5</v>
      </c>
      <c r="C260" s="7">
        <f t="shared" si="47"/>
        <v>0</v>
      </c>
      <c r="D260" s="7">
        <f t="shared" si="48"/>
        <v>0</v>
      </c>
      <c r="E260" s="7">
        <f t="shared" si="49"/>
        <v>0</v>
      </c>
      <c r="F260" s="7">
        <f t="shared" si="49"/>
        <v>0</v>
      </c>
      <c r="G260" s="7">
        <f t="shared" si="49"/>
        <v>0</v>
      </c>
      <c r="H260" s="7">
        <f t="shared" si="50"/>
        <v>0</v>
      </c>
      <c r="I260" s="7">
        <f t="shared" si="52"/>
        <v>0</v>
      </c>
      <c r="J260" s="7">
        <f t="shared" si="53"/>
        <v>0</v>
      </c>
      <c r="K260" s="10"/>
    </row>
    <row r="261" spans="1:11" ht="38.25" customHeight="1">
      <c r="A261" s="8">
        <v>256</v>
      </c>
      <c r="B261" s="13" t="s">
        <v>224</v>
      </c>
      <c r="C261" s="7">
        <f t="shared" si="47"/>
        <v>100</v>
      </c>
      <c r="D261" s="7">
        <v>0</v>
      </c>
      <c r="E261" s="7">
        <v>0</v>
      </c>
      <c r="F261" s="7">
        <v>0</v>
      </c>
      <c r="G261" s="7">
        <f>G262+G263+G265+G266</f>
        <v>100</v>
      </c>
      <c r="H261" s="7">
        <f t="shared" si="50"/>
        <v>0</v>
      </c>
      <c r="I261" s="7">
        <f t="shared" si="52"/>
        <v>0</v>
      </c>
      <c r="J261" s="7">
        <f t="shared" si="53"/>
        <v>0</v>
      </c>
      <c r="K261" s="10"/>
    </row>
    <row r="262" spans="1:11" ht="12.75" customHeight="1">
      <c r="A262" s="8">
        <v>257</v>
      </c>
      <c r="B262" s="13" t="s">
        <v>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0"/>
    </row>
    <row r="263" spans="1:11" ht="11.25" customHeight="1">
      <c r="A263" s="8">
        <v>258</v>
      </c>
      <c r="B263" s="10" t="s">
        <v>3</v>
      </c>
      <c r="C263" s="7">
        <f t="shared" si="47"/>
        <v>0</v>
      </c>
      <c r="D263" s="7">
        <f t="shared" si="48"/>
        <v>0</v>
      </c>
      <c r="E263" s="7">
        <f t="shared" si="49"/>
        <v>0</v>
      </c>
      <c r="F263" s="7">
        <f t="shared" si="49"/>
        <v>0</v>
      </c>
      <c r="G263" s="7">
        <f t="shared" si="49"/>
        <v>0</v>
      </c>
      <c r="H263" s="7">
        <f t="shared" si="50"/>
        <v>0</v>
      </c>
      <c r="I263" s="7">
        <f t="shared" si="52"/>
        <v>0</v>
      </c>
      <c r="J263" s="7">
        <f t="shared" si="53"/>
        <v>0</v>
      </c>
      <c r="K263" s="10"/>
    </row>
    <row r="264" spans="1:11" hidden="1">
      <c r="A264" s="8">
        <v>259</v>
      </c>
      <c r="B264" s="10" t="s">
        <v>4</v>
      </c>
      <c r="C264" s="7">
        <f t="shared" si="47"/>
        <v>400</v>
      </c>
      <c r="D264" s="7">
        <v>100</v>
      </c>
      <c r="E264" s="7">
        <v>100</v>
      </c>
      <c r="F264" s="7">
        <v>100</v>
      </c>
      <c r="G264" s="7">
        <v>100</v>
      </c>
      <c r="H264" s="7">
        <f t="shared" si="50"/>
        <v>0</v>
      </c>
      <c r="I264" s="7">
        <f t="shared" si="52"/>
        <v>0</v>
      </c>
      <c r="J264" s="7">
        <f t="shared" si="53"/>
        <v>0</v>
      </c>
      <c r="K264" s="10"/>
    </row>
    <row r="265" spans="1:11">
      <c r="A265" s="8">
        <v>260</v>
      </c>
      <c r="B265" s="10" t="s">
        <v>4</v>
      </c>
      <c r="C265" s="7">
        <v>0</v>
      </c>
      <c r="D265" s="7">
        <v>0</v>
      </c>
      <c r="E265" s="7">
        <v>0</v>
      </c>
      <c r="F265" s="7">
        <v>0</v>
      </c>
      <c r="G265" s="7">
        <f>G270</f>
        <v>100</v>
      </c>
      <c r="H265" s="7">
        <v>0</v>
      </c>
      <c r="I265" s="7">
        <v>0</v>
      </c>
      <c r="J265" s="7">
        <v>0</v>
      </c>
      <c r="K265" s="10"/>
    </row>
    <row r="266" spans="1:11">
      <c r="A266" s="8">
        <v>261</v>
      </c>
      <c r="B266" s="10" t="s">
        <v>5</v>
      </c>
      <c r="C266" s="7">
        <f t="shared" si="47"/>
        <v>0</v>
      </c>
      <c r="D266" s="7">
        <f t="shared" si="48"/>
        <v>0</v>
      </c>
      <c r="E266" s="7">
        <f t="shared" si="49"/>
        <v>0</v>
      </c>
      <c r="F266" s="7">
        <f t="shared" si="49"/>
        <v>0</v>
      </c>
      <c r="G266" s="7">
        <v>0</v>
      </c>
      <c r="H266" s="7">
        <f t="shared" si="50"/>
        <v>0</v>
      </c>
      <c r="I266" s="7">
        <f t="shared" si="52"/>
        <v>0</v>
      </c>
      <c r="J266" s="7">
        <f t="shared" si="53"/>
        <v>0</v>
      </c>
      <c r="K266" s="10"/>
    </row>
    <row r="267" spans="1:11" ht="25.5">
      <c r="A267" s="8">
        <v>262</v>
      </c>
      <c r="B267" s="13" t="s">
        <v>320</v>
      </c>
      <c r="C267" s="7">
        <f t="shared" si="47"/>
        <v>250</v>
      </c>
      <c r="D267" s="7">
        <f>D268+D269+D270+D271</f>
        <v>150</v>
      </c>
      <c r="E267" s="7">
        <f>E269+E270+E271</f>
        <v>0</v>
      </c>
      <c r="F267" s="7">
        <f>F269+F270+F271</f>
        <v>0</v>
      </c>
      <c r="G267" s="7">
        <f>G269+G270+G271</f>
        <v>100</v>
      </c>
      <c r="H267" s="7">
        <f t="shared" si="50"/>
        <v>0</v>
      </c>
      <c r="I267" s="7">
        <f t="shared" si="52"/>
        <v>0</v>
      </c>
      <c r="J267" s="7">
        <f t="shared" si="53"/>
        <v>0</v>
      </c>
      <c r="K267" s="10"/>
    </row>
    <row r="268" spans="1:11">
      <c r="A268" s="8">
        <v>263</v>
      </c>
      <c r="B268" s="13" t="s">
        <v>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1">
      <c r="A269" s="8">
        <v>264</v>
      </c>
      <c r="B269" s="10" t="s">
        <v>3</v>
      </c>
      <c r="C269" s="7">
        <f t="shared" si="47"/>
        <v>0</v>
      </c>
      <c r="D269" s="7">
        <f t="shared" si="48"/>
        <v>0</v>
      </c>
      <c r="E269" s="7">
        <f t="shared" si="49"/>
        <v>0</v>
      </c>
      <c r="F269" s="7">
        <f t="shared" si="49"/>
        <v>0</v>
      </c>
      <c r="G269" s="7">
        <f t="shared" si="49"/>
        <v>0</v>
      </c>
      <c r="H269" s="7">
        <f t="shared" si="50"/>
        <v>0</v>
      </c>
      <c r="I269" s="7">
        <f t="shared" si="52"/>
        <v>0</v>
      </c>
      <c r="J269" s="7">
        <f t="shared" si="53"/>
        <v>0</v>
      </c>
      <c r="K269" s="10"/>
    </row>
    <row r="270" spans="1:11">
      <c r="A270" s="8">
        <v>265</v>
      </c>
      <c r="B270" s="10" t="s">
        <v>4</v>
      </c>
      <c r="C270" s="7">
        <f t="shared" si="47"/>
        <v>250</v>
      </c>
      <c r="D270" s="7">
        <v>150</v>
      </c>
      <c r="E270" s="7">
        <v>0</v>
      </c>
      <c r="F270" s="7">
        <v>0</v>
      </c>
      <c r="G270" s="7">
        <v>100</v>
      </c>
      <c r="H270" s="7">
        <f t="shared" si="50"/>
        <v>0</v>
      </c>
      <c r="I270" s="7">
        <f t="shared" si="52"/>
        <v>0</v>
      </c>
      <c r="J270" s="7">
        <f t="shared" si="53"/>
        <v>0</v>
      </c>
      <c r="K270" s="10"/>
    </row>
    <row r="271" spans="1:11">
      <c r="A271" s="8">
        <v>266</v>
      </c>
      <c r="B271" s="10" t="s">
        <v>5</v>
      </c>
      <c r="C271" s="7">
        <f t="shared" si="47"/>
        <v>0</v>
      </c>
      <c r="D271" s="7">
        <f t="shared" si="48"/>
        <v>0</v>
      </c>
      <c r="E271" s="7">
        <f t="shared" si="49"/>
        <v>0</v>
      </c>
      <c r="F271" s="7">
        <f t="shared" si="49"/>
        <v>0</v>
      </c>
      <c r="G271" s="7">
        <f t="shared" si="49"/>
        <v>0</v>
      </c>
      <c r="H271" s="7">
        <f t="shared" si="50"/>
        <v>0</v>
      </c>
      <c r="I271" s="7">
        <f t="shared" si="52"/>
        <v>0</v>
      </c>
      <c r="J271" s="7">
        <f t="shared" si="53"/>
        <v>0</v>
      </c>
      <c r="K271" s="10"/>
    </row>
    <row r="272" spans="1:11" ht="25.5">
      <c r="A272" s="8">
        <v>267</v>
      </c>
      <c r="B272" s="13" t="s">
        <v>225</v>
      </c>
      <c r="C272" s="7">
        <f t="shared" si="47"/>
        <v>0</v>
      </c>
      <c r="D272" s="7">
        <v>0</v>
      </c>
      <c r="E272" s="7">
        <v>0</v>
      </c>
      <c r="F272" s="7">
        <v>0</v>
      </c>
      <c r="G272" s="7">
        <f>G273+G274+G275+G276</f>
        <v>0</v>
      </c>
      <c r="H272" s="7">
        <f t="shared" si="50"/>
        <v>0</v>
      </c>
      <c r="I272" s="7">
        <f t="shared" si="52"/>
        <v>0</v>
      </c>
      <c r="J272" s="7">
        <f t="shared" si="53"/>
        <v>0</v>
      </c>
      <c r="K272" s="10"/>
    </row>
    <row r="273" spans="1:11">
      <c r="A273" s="8">
        <v>268</v>
      </c>
      <c r="B273" s="13" t="s">
        <v>2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>
      <c r="A274" s="8">
        <v>269</v>
      </c>
      <c r="B274" s="10" t="s">
        <v>3</v>
      </c>
      <c r="C274" s="7">
        <f t="shared" si="47"/>
        <v>0</v>
      </c>
      <c r="D274" s="7">
        <f t="shared" si="48"/>
        <v>0</v>
      </c>
      <c r="E274" s="7">
        <f t="shared" si="49"/>
        <v>0</v>
      </c>
      <c r="F274" s="7">
        <f t="shared" si="49"/>
        <v>0</v>
      </c>
      <c r="G274" s="7">
        <f t="shared" si="49"/>
        <v>0</v>
      </c>
      <c r="H274" s="7">
        <f t="shared" si="50"/>
        <v>0</v>
      </c>
      <c r="I274" s="7">
        <f t="shared" si="52"/>
        <v>0</v>
      </c>
      <c r="J274" s="7">
        <f t="shared" si="53"/>
        <v>0</v>
      </c>
      <c r="K274" s="10"/>
    </row>
    <row r="275" spans="1:11">
      <c r="A275" s="8">
        <v>270</v>
      </c>
      <c r="B275" s="10" t="s">
        <v>4</v>
      </c>
      <c r="C275" s="7">
        <f t="shared" si="47"/>
        <v>0</v>
      </c>
      <c r="D275" s="7">
        <f t="shared" si="48"/>
        <v>0</v>
      </c>
      <c r="E275" s="7">
        <f t="shared" si="49"/>
        <v>0</v>
      </c>
      <c r="F275" s="7">
        <v>0</v>
      </c>
      <c r="G275" s="7">
        <v>0</v>
      </c>
      <c r="H275" s="7">
        <f t="shared" si="50"/>
        <v>0</v>
      </c>
      <c r="I275" s="7">
        <f t="shared" si="52"/>
        <v>0</v>
      </c>
      <c r="J275" s="7">
        <f t="shared" si="53"/>
        <v>0</v>
      </c>
      <c r="K275" s="10"/>
    </row>
    <row r="276" spans="1:11">
      <c r="A276" s="8">
        <v>271</v>
      </c>
      <c r="B276" s="10" t="s">
        <v>5</v>
      </c>
      <c r="C276" s="7">
        <f t="shared" si="47"/>
        <v>0</v>
      </c>
      <c r="D276" s="7">
        <f t="shared" si="48"/>
        <v>0</v>
      </c>
      <c r="E276" s="7">
        <f t="shared" si="49"/>
        <v>0</v>
      </c>
      <c r="F276" s="7">
        <f t="shared" si="49"/>
        <v>0</v>
      </c>
      <c r="G276" s="7">
        <f t="shared" si="49"/>
        <v>0</v>
      </c>
      <c r="H276" s="7">
        <f t="shared" si="50"/>
        <v>0</v>
      </c>
      <c r="I276" s="7">
        <f t="shared" si="52"/>
        <v>0</v>
      </c>
      <c r="J276" s="7">
        <f t="shared" si="53"/>
        <v>0</v>
      </c>
      <c r="K276" s="10"/>
    </row>
    <row r="277" spans="1:11" ht="25.5">
      <c r="A277" s="8">
        <v>272</v>
      </c>
      <c r="B277" s="13" t="s">
        <v>226</v>
      </c>
      <c r="C277" s="7">
        <f t="shared" ref="C277:C281" si="54">D277+E277+F277+G277+H277+I277+J277</f>
        <v>200</v>
      </c>
      <c r="D277" s="7">
        <f>D279+D280+D281</f>
        <v>0</v>
      </c>
      <c r="E277" s="7">
        <f>E279+E280+E281</f>
        <v>0</v>
      </c>
      <c r="F277" s="7">
        <f>F279+F280+F281</f>
        <v>100</v>
      </c>
      <c r="G277" s="7">
        <f>G279+G280+G281</f>
        <v>100</v>
      </c>
      <c r="H277" s="7">
        <f t="shared" ref="H277:H281" si="55">I277+J277+K277+L277+M277+N277+O277</f>
        <v>0</v>
      </c>
      <c r="I277" s="7">
        <f t="shared" ref="I277:I281" si="56">J277+K277+L277+M277+N277+O277+P277</f>
        <v>0</v>
      </c>
      <c r="J277" s="7">
        <f t="shared" ref="J277:J281" si="57">K277+L277+M277+N277+O277+P277+Q277</f>
        <v>0</v>
      </c>
      <c r="K277" s="10"/>
    </row>
    <row r="278" spans="1:11">
      <c r="A278" s="8">
        <v>273</v>
      </c>
      <c r="B278" s="13" t="s">
        <v>2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</row>
    <row r="279" spans="1:11">
      <c r="A279" s="8">
        <v>274</v>
      </c>
      <c r="B279" s="10" t="s">
        <v>3</v>
      </c>
      <c r="C279" s="7">
        <f t="shared" si="54"/>
        <v>0</v>
      </c>
      <c r="D279" s="7">
        <f t="shared" ref="D279:D281" si="58">E279+F279+G279+H279+I279+J279+K279</f>
        <v>0</v>
      </c>
      <c r="E279" s="7">
        <f t="shared" ref="E279:G281" si="59">F279+G279+H279+I279+J279+K279+L279</f>
        <v>0</v>
      </c>
      <c r="F279" s="7">
        <f t="shared" si="59"/>
        <v>0</v>
      </c>
      <c r="G279" s="7">
        <f t="shared" si="59"/>
        <v>0</v>
      </c>
      <c r="H279" s="7">
        <f t="shared" si="55"/>
        <v>0</v>
      </c>
      <c r="I279" s="7">
        <f t="shared" si="56"/>
        <v>0</v>
      </c>
      <c r="J279" s="7">
        <f t="shared" si="57"/>
        <v>0</v>
      </c>
      <c r="K279" s="10"/>
    </row>
    <row r="280" spans="1:11">
      <c r="A280" s="8">
        <v>275</v>
      </c>
      <c r="B280" s="10" t="s">
        <v>4</v>
      </c>
      <c r="C280" s="7">
        <f t="shared" si="54"/>
        <v>200</v>
      </c>
      <c r="D280" s="7">
        <v>0</v>
      </c>
      <c r="E280" s="7">
        <v>0</v>
      </c>
      <c r="F280" s="7">
        <v>100</v>
      </c>
      <c r="G280" s="7">
        <v>100</v>
      </c>
      <c r="H280" s="7">
        <f t="shared" si="55"/>
        <v>0</v>
      </c>
      <c r="I280" s="7">
        <f t="shared" si="56"/>
        <v>0</v>
      </c>
      <c r="J280" s="7">
        <f t="shared" si="57"/>
        <v>0</v>
      </c>
      <c r="K280" s="10"/>
    </row>
    <row r="281" spans="1:11">
      <c r="A281" s="8">
        <v>276</v>
      </c>
      <c r="B281" s="10" t="s">
        <v>5</v>
      </c>
      <c r="C281" s="7">
        <f t="shared" si="54"/>
        <v>0</v>
      </c>
      <c r="D281" s="7">
        <f t="shared" si="58"/>
        <v>0</v>
      </c>
      <c r="E281" s="7">
        <f t="shared" si="59"/>
        <v>0</v>
      </c>
      <c r="F281" s="7">
        <f t="shared" si="59"/>
        <v>0</v>
      </c>
      <c r="G281" s="7">
        <f t="shared" si="59"/>
        <v>0</v>
      </c>
      <c r="H281" s="7">
        <f t="shared" si="55"/>
        <v>0</v>
      </c>
      <c r="I281" s="7">
        <f t="shared" si="56"/>
        <v>0</v>
      </c>
      <c r="J281" s="7">
        <f t="shared" si="57"/>
        <v>0</v>
      </c>
      <c r="K281" s="10"/>
    </row>
    <row r="282" spans="1:11" ht="15" customHeight="1">
      <c r="A282" s="8">
        <v>277</v>
      </c>
      <c r="B282" s="66" t="s">
        <v>292</v>
      </c>
      <c r="C282" s="67"/>
      <c r="D282" s="67"/>
      <c r="E282" s="67"/>
      <c r="F282" s="67"/>
      <c r="G282" s="67"/>
      <c r="H282" s="67"/>
      <c r="I282" s="67"/>
      <c r="J282" s="67"/>
      <c r="K282" s="68"/>
    </row>
    <row r="283" spans="1:11">
      <c r="A283" s="8">
        <v>278</v>
      </c>
      <c r="B283" s="41" t="s">
        <v>86</v>
      </c>
      <c r="C283" s="9">
        <f>D283+E283+F283+G283+H283+I283+J283</f>
        <v>39729.759999999995</v>
      </c>
      <c r="D283" s="9">
        <f>D285+D286+D287</f>
        <v>6305</v>
      </c>
      <c r="E283" s="9">
        <f>E285+E286+E287</f>
        <v>8406.2000000000007</v>
      </c>
      <c r="F283" s="9">
        <f t="shared" ref="F283:J283" si="60">F285+F286+F287</f>
        <v>128</v>
      </c>
      <c r="G283" s="9">
        <f t="shared" si="60"/>
        <v>5775</v>
      </c>
      <c r="H283" s="9">
        <f t="shared" si="60"/>
        <v>6063.7</v>
      </c>
      <c r="I283" s="9">
        <f t="shared" si="60"/>
        <v>6366.7999999999993</v>
      </c>
      <c r="J283" s="9">
        <f t="shared" si="60"/>
        <v>6685.06</v>
      </c>
      <c r="K283" s="10"/>
    </row>
    <row r="284" spans="1:11">
      <c r="A284" s="8">
        <v>279</v>
      </c>
      <c r="B284" s="41" t="s">
        <v>2</v>
      </c>
      <c r="C284" s="9">
        <v>0</v>
      </c>
      <c r="D284" s="9">
        <v>0</v>
      </c>
      <c r="E284" s="7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10"/>
    </row>
    <row r="285" spans="1:11">
      <c r="A285" s="8">
        <v>280</v>
      </c>
      <c r="B285" s="10" t="s">
        <v>3</v>
      </c>
      <c r="C285" s="7">
        <v>0</v>
      </c>
      <c r="D285" s="7">
        <f>D291</f>
        <v>555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>
      <c r="A286" s="8">
        <v>281</v>
      </c>
      <c r="B286" s="10" t="s">
        <v>4</v>
      </c>
      <c r="C286" s="7">
        <f>D286+E286+F286+G286+H286+I286+J286</f>
        <v>39174.76</v>
      </c>
      <c r="D286" s="7">
        <f>D292</f>
        <v>5750</v>
      </c>
      <c r="E286" s="7">
        <f>E292</f>
        <v>8406.2000000000007</v>
      </c>
      <c r="F286" s="7">
        <f t="shared" ref="F286:J286" si="61">F292</f>
        <v>128</v>
      </c>
      <c r="G286" s="7">
        <f>G297+G431</f>
        <v>5775</v>
      </c>
      <c r="H286" s="7">
        <f t="shared" si="61"/>
        <v>6063.7</v>
      </c>
      <c r="I286" s="7">
        <f t="shared" si="61"/>
        <v>6366.7999999999993</v>
      </c>
      <c r="J286" s="7">
        <f t="shared" si="61"/>
        <v>6685.06</v>
      </c>
      <c r="K286" s="10"/>
    </row>
    <row r="287" spans="1:11">
      <c r="A287" s="8">
        <v>282</v>
      </c>
      <c r="B287" s="10" t="s">
        <v>5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0"/>
    </row>
    <row r="288" spans="1:11">
      <c r="A288" s="8">
        <v>283</v>
      </c>
      <c r="B288" s="10" t="s">
        <v>20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25.5">
      <c r="A289" s="8">
        <v>284</v>
      </c>
      <c r="B289" s="41" t="s">
        <v>61</v>
      </c>
      <c r="C289" s="7">
        <f>D289+E289+F289+G289+H289+I289+J289</f>
        <v>39729.759999999995</v>
      </c>
      <c r="D289" s="7">
        <f>D291+D292+D293</f>
        <v>6305</v>
      </c>
      <c r="E289" s="7">
        <f>E291+E292+E293</f>
        <v>8406.2000000000007</v>
      </c>
      <c r="F289" s="7">
        <f t="shared" ref="F289:J289" si="62">F291+F292+F293</f>
        <v>128</v>
      </c>
      <c r="G289" s="7">
        <f t="shared" si="62"/>
        <v>5775</v>
      </c>
      <c r="H289" s="7">
        <f t="shared" si="62"/>
        <v>6063.7</v>
      </c>
      <c r="I289" s="7">
        <f t="shared" si="62"/>
        <v>6366.7999999999993</v>
      </c>
      <c r="J289" s="7">
        <f t="shared" si="62"/>
        <v>6685.06</v>
      </c>
      <c r="K289" s="10"/>
    </row>
    <row r="290" spans="1:11">
      <c r="A290" s="8">
        <v>285</v>
      </c>
      <c r="B290" s="41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>
      <c r="A291" s="8">
        <v>286</v>
      </c>
      <c r="B291" s="10" t="s">
        <v>3</v>
      </c>
      <c r="C291" s="7">
        <v>0</v>
      </c>
      <c r="D291" s="7">
        <f>D430+D326</f>
        <v>555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>
      <c r="A292" s="8">
        <v>287</v>
      </c>
      <c r="B292" s="10" t="s">
        <v>4</v>
      </c>
      <c r="C292" s="7">
        <f>D292+E292+F292+G292+H292+I292+J292</f>
        <v>39174.76</v>
      </c>
      <c r="D292" s="7">
        <f>D297+D431</f>
        <v>5750</v>
      </c>
      <c r="E292" s="7">
        <f>E297+E431</f>
        <v>8406.2000000000007</v>
      </c>
      <c r="F292" s="7">
        <f>F297+F431</f>
        <v>128</v>
      </c>
      <c r="G292" s="7">
        <f>G294+G428</f>
        <v>5775</v>
      </c>
      <c r="H292" s="7">
        <f>H297+H431</f>
        <v>6063.7</v>
      </c>
      <c r="I292" s="7">
        <f>I297+I431</f>
        <v>6366.7999999999993</v>
      </c>
      <c r="J292" s="7">
        <f>J297+J431</f>
        <v>6685.06</v>
      </c>
      <c r="K292" s="10"/>
    </row>
    <row r="293" spans="1:11">
      <c r="A293" s="8">
        <v>288</v>
      </c>
      <c r="B293" s="10" t="s">
        <v>21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40.5">
      <c r="A294" s="8">
        <v>289</v>
      </c>
      <c r="B294" s="12" t="s">
        <v>284</v>
      </c>
      <c r="C294" s="9">
        <f>D294+E294+F294+G294+H294+I294+J294</f>
        <v>17396.36</v>
      </c>
      <c r="D294" s="9">
        <f>D296+D297+D323</f>
        <v>3139</v>
      </c>
      <c r="E294" s="9">
        <f>E296+E297+E323</f>
        <v>5206.2000000000007</v>
      </c>
      <c r="F294" s="9">
        <f t="shared" ref="F294:J294" si="63">F296+F297+F323</f>
        <v>0</v>
      </c>
      <c r="G294" s="9">
        <f t="shared" si="63"/>
        <v>2100</v>
      </c>
      <c r="H294" s="9">
        <f t="shared" si="63"/>
        <v>2205</v>
      </c>
      <c r="I294" s="9">
        <f t="shared" si="63"/>
        <v>2315.1999999999998</v>
      </c>
      <c r="J294" s="9">
        <f t="shared" si="63"/>
        <v>2430.96</v>
      </c>
      <c r="K294" s="10">
        <v>21</v>
      </c>
    </row>
    <row r="295" spans="1:11">
      <c r="A295" s="8">
        <v>290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>
      <c r="A296" s="8">
        <v>291</v>
      </c>
      <c r="B296" s="10" t="s">
        <v>3</v>
      </c>
      <c r="C296" s="7">
        <v>0</v>
      </c>
      <c r="D296" s="7">
        <v>555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>
      <c r="A297" s="8">
        <v>292</v>
      </c>
      <c r="B297" s="10" t="s">
        <v>4</v>
      </c>
      <c r="C297" s="7">
        <f>D297+E297+F297+G297+H297+I297+J297</f>
        <v>16841.36</v>
      </c>
      <c r="D297" s="7">
        <f>D302+D307+D312+D317+D322+D332+D327+D342+D347</f>
        <v>2584</v>
      </c>
      <c r="E297" s="7">
        <f>E302+E307+E312+E317+E322+E327+E332+E337+E342+E347+E352+E357+E366+E371+E376+E381+E386+E391+E396+E401+E406+E411+E416+E421+E426+E361</f>
        <v>5206.2000000000007</v>
      </c>
      <c r="F297" s="7">
        <v>0</v>
      </c>
      <c r="G297" s="7">
        <v>2100</v>
      </c>
      <c r="H297" s="7">
        <v>2205</v>
      </c>
      <c r="I297" s="7">
        <v>2315.1999999999998</v>
      </c>
      <c r="J297" s="7">
        <v>2430.96</v>
      </c>
      <c r="K297" s="10"/>
    </row>
    <row r="298" spans="1:11">
      <c r="A298" s="8">
        <v>293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25.5">
      <c r="A299" s="8">
        <v>294</v>
      </c>
      <c r="B299" s="13" t="s">
        <v>271</v>
      </c>
      <c r="C299" s="7">
        <f>D299+E299+F299+G299+H299+I299+J299</f>
        <v>370</v>
      </c>
      <c r="D299" s="7">
        <f>D300+D301+D302+D303</f>
        <v>370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0"/>
    </row>
    <row r="300" spans="1:11">
      <c r="A300" s="8">
        <v>295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>
      <c r="A301" s="8">
        <v>296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>
      <c r="A302" s="8">
        <v>297</v>
      </c>
      <c r="B302" s="10" t="s">
        <v>4</v>
      </c>
      <c r="C302" s="7">
        <f>D302+E302+F302+G302+H302+I302+J302</f>
        <v>370</v>
      </c>
      <c r="D302" s="7">
        <f>466.6-96.6</f>
        <v>370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>
      <c r="A303" s="8">
        <v>298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>
        <v>299</v>
      </c>
      <c r="B304" s="13" t="s">
        <v>275</v>
      </c>
      <c r="C304" s="7">
        <f>D304+E304+F304+G304+H304+I304+J304</f>
        <v>239</v>
      </c>
      <c r="D304" s="7">
        <f>D305+D306+D307+D308</f>
        <v>239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>
      <c r="A305" s="8">
        <v>300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>
      <c r="A306" s="8">
        <v>301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>
      <c r="A307" s="8">
        <v>302</v>
      </c>
      <c r="B307" s="10" t="s">
        <v>4</v>
      </c>
      <c r="C307" s="7">
        <f>D307+E307+F307+G307+H307+I307+J307</f>
        <v>239</v>
      </c>
      <c r="D307" s="7">
        <v>239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>
      <c r="A308" s="8">
        <v>303</v>
      </c>
      <c r="B308" s="10" t="s">
        <v>190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25.5">
      <c r="A309" s="8">
        <v>304</v>
      </c>
      <c r="B309" s="13" t="s">
        <v>274</v>
      </c>
      <c r="C309" s="7">
        <f>D309+E309+F309+G309+H309+I309+J309</f>
        <v>60</v>
      </c>
      <c r="D309" s="7">
        <f>D310+D311+D312+D313</f>
        <v>60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1"/>
    </row>
    <row r="310" spans="1:11">
      <c r="A310" s="8">
        <v>305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>
      <c r="A311" s="8">
        <v>306</v>
      </c>
      <c r="B311" s="10" t="s">
        <v>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>
      <c r="A312" s="8">
        <v>307</v>
      </c>
      <c r="B312" s="10" t="s">
        <v>4</v>
      </c>
      <c r="C312" s="7">
        <f>D312+E312+F312+G312+I312+H312+J312</f>
        <v>60</v>
      </c>
      <c r="D312" s="7">
        <f>60.6-0.6</f>
        <v>60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>
      <c r="A313" s="8">
        <v>308</v>
      </c>
      <c r="B313" s="10" t="s">
        <v>190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309</v>
      </c>
      <c r="B314" s="13" t="s">
        <v>270</v>
      </c>
      <c r="C314" s="7">
        <f>D314+E314+F314+G314+H314+I314+J314</f>
        <v>0</v>
      </c>
      <c r="D314" s="7">
        <f>D315+D316+D317+D318</f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1"/>
    </row>
    <row r="315" spans="1:11">
      <c r="A315" s="8">
        <v>310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>
      <c r="A316" s="8">
        <v>311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>
      <c r="A317" s="8">
        <v>312</v>
      </c>
      <c r="B317" s="10" t="s">
        <v>4</v>
      </c>
      <c r="C317" s="7">
        <f>D317+E317+F317+G317+H317+I317+J317</f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>
      <c r="A318" s="8">
        <v>313</v>
      </c>
      <c r="B318" s="10" t="s">
        <v>190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38.25">
      <c r="A319" s="8">
        <v>314</v>
      </c>
      <c r="B319" s="13" t="s">
        <v>272</v>
      </c>
      <c r="C319" s="7">
        <f>D319+E319+F319+G319+H319+I319+J319</f>
        <v>0</v>
      </c>
      <c r="D319" s="7">
        <f>D320+D321+D322+D323</f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1"/>
    </row>
    <row r="320" spans="1:11">
      <c r="A320" s="8">
        <v>315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>
      <c r="A321" s="8">
        <v>316</v>
      </c>
      <c r="B321" s="10" t="s">
        <v>3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>
      <c r="A322" s="8">
        <v>317</v>
      </c>
      <c r="B322" s="10" t="s">
        <v>4</v>
      </c>
      <c r="C322" s="7">
        <f>D322+E322+F322+G322+H322+I322+J322</f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>
      <c r="A323" s="8">
        <v>318</v>
      </c>
      <c r="B323" s="10" t="s">
        <v>5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25.5">
      <c r="A324" s="8">
        <v>319</v>
      </c>
      <c r="B324" s="13" t="s">
        <v>314</v>
      </c>
      <c r="C324" s="7">
        <f>D324+E324+F324+G324+H324+I324+J324</f>
        <v>1392.8000000000002</v>
      </c>
      <c r="D324" s="7">
        <f>D325+D326+D327+D328</f>
        <v>1392.8000000000002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</row>
    <row r="325" spans="1:11">
      <c r="A325" s="8">
        <v>320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>
      <c r="A326" s="8">
        <v>321</v>
      </c>
      <c r="B326" s="10" t="s">
        <v>3</v>
      </c>
      <c r="C326" s="7">
        <v>0</v>
      </c>
      <c r="D326" s="7">
        <v>555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>
      <c r="A327" s="8">
        <v>322</v>
      </c>
      <c r="B327" s="10" t="s">
        <v>4</v>
      </c>
      <c r="C327" s="7">
        <f>D327+E327+F327+G327+H327+I327+J327</f>
        <v>837.80000000000018</v>
      </c>
      <c r="D327" s="7">
        <f>660+762.4-284.6-300</f>
        <v>837.80000000000018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>
      <c r="A328" s="8">
        <v>323</v>
      </c>
      <c r="B328" s="10" t="s">
        <v>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38.25">
      <c r="A329" s="8">
        <v>324</v>
      </c>
      <c r="B329" s="13" t="s">
        <v>310</v>
      </c>
      <c r="C329" s="7">
        <f>C330+C331+C332+C333</f>
        <v>1077.2</v>
      </c>
      <c r="D329" s="7">
        <f>D330+D331+D332+D333</f>
        <v>1077.2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0"/>
    </row>
    <row r="330" spans="1:11">
      <c r="A330" s="8">
        <v>325</v>
      </c>
      <c r="B330" s="10" t="s">
        <v>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0"/>
    </row>
    <row r="331" spans="1:11">
      <c r="A331" s="8">
        <v>326</v>
      </c>
      <c r="B331" s="10" t="s">
        <v>3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0"/>
    </row>
    <row r="332" spans="1:11">
      <c r="A332" s="8">
        <v>327</v>
      </c>
      <c r="B332" s="10" t="s">
        <v>4</v>
      </c>
      <c r="C332" s="7">
        <f>D332+E332+F332+G332+H332+I332+J332</f>
        <v>1077.2</v>
      </c>
      <c r="D332" s="7">
        <f>1074.4+2.8</f>
        <v>1077.2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0"/>
    </row>
    <row r="333" spans="1:11">
      <c r="A333" s="8">
        <v>328</v>
      </c>
      <c r="B333" s="10" t="s">
        <v>5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0"/>
    </row>
    <row r="334" spans="1:11" ht="25.5">
      <c r="A334" s="8">
        <v>329</v>
      </c>
      <c r="B334" s="13" t="s">
        <v>326</v>
      </c>
      <c r="C334" s="7">
        <f>D334+E334+F334+G334+H334+I334+J334</f>
        <v>0</v>
      </c>
      <c r="D334" s="7">
        <f>D335+D336+D337+D338</f>
        <v>0</v>
      </c>
      <c r="E334" s="7">
        <f t="shared" ref="D334:J353" si="64">F334+G334+H334+I334+J334+K334+L334</f>
        <v>0</v>
      </c>
      <c r="F334" s="7">
        <f t="shared" si="64"/>
        <v>0</v>
      </c>
      <c r="G334" s="7">
        <f t="shared" si="64"/>
        <v>0</v>
      </c>
      <c r="H334" s="7">
        <f t="shared" si="64"/>
        <v>0</v>
      </c>
      <c r="I334" s="7">
        <f t="shared" si="64"/>
        <v>0</v>
      </c>
      <c r="J334" s="7">
        <f t="shared" si="64"/>
        <v>0</v>
      </c>
      <c r="K334" s="10"/>
    </row>
    <row r="335" spans="1:11">
      <c r="A335" s="8">
        <v>330</v>
      </c>
      <c r="B335" s="10" t="s">
        <v>2</v>
      </c>
      <c r="C335" s="7">
        <f t="shared" ref="C335:C427" si="65">D335+E335+F335+G335+H335+I335+J335</f>
        <v>0</v>
      </c>
      <c r="D335" s="7">
        <f t="shared" si="64"/>
        <v>0</v>
      </c>
      <c r="E335" s="7">
        <f t="shared" si="64"/>
        <v>0</v>
      </c>
      <c r="F335" s="7">
        <f t="shared" si="64"/>
        <v>0</v>
      </c>
      <c r="G335" s="7">
        <f t="shared" si="64"/>
        <v>0</v>
      </c>
      <c r="H335" s="7">
        <f t="shared" si="64"/>
        <v>0</v>
      </c>
      <c r="I335" s="7">
        <f t="shared" si="64"/>
        <v>0</v>
      </c>
      <c r="J335" s="7">
        <f t="shared" si="64"/>
        <v>0</v>
      </c>
      <c r="K335" s="10"/>
    </row>
    <row r="336" spans="1:11">
      <c r="A336" s="8">
        <v>331</v>
      </c>
      <c r="B336" s="10" t="s">
        <v>3</v>
      </c>
      <c r="C336" s="7">
        <f t="shared" si="65"/>
        <v>0</v>
      </c>
      <c r="D336" s="7">
        <v>0</v>
      </c>
      <c r="E336" s="7">
        <f t="shared" si="64"/>
        <v>0</v>
      </c>
      <c r="F336" s="7">
        <f t="shared" si="64"/>
        <v>0</v>
      </c>
      <c r="G336" s="7">
        <f t="shared" si="64"/>
        <v>0</v>
      </c>
      <c r="H336" s="7">
        <f t="shared" si="64"/>
        <v>0</v>
      </c>
      <c r="I336" s="7">
        <f t="shared" si="64"/>
        <v>0</v>
      </c>
      <c r="J336" s="7">
        <f t="shared" si="64"/>
        <v>0</v>
      </c>
      <c r="K336" s="10"/>
    </row>
    <row r="337" spans="1:11">
      <c r="A337" s="8">
        <v>332</v>
      </c>
      <c r="B337" s="10" t="s">
        <v>4</v>
      </c>
      <c r="C337" s="7">
        <f t="shared" si="65"/>
        <v>0</v>
      </c>
      <c r="D337" s="7">
        <f t="shared" si="64"/>
        <v>0</v>
      </c>
      <c r="E337" s="7">
        <f t="shared" si="64"/>
        <v>0</v>
      </c>
      <c r="F337" s="7">
        <f t="shared" si="64"/>
        <v>0</v>
      </c>
      <c r="G337" s="7">
        <f t="shared" si="64"/>
        <v>0</v>
      </c>
      <c r="H337" s="7">
        <f t="shared" si="64"/>
        <v>0</v>
      </c>
      <c r="I337" s="7">
        <f t="shared" si="64"/>
        <v>0</v>
      </c>
      <c r="J337" s="7">
        <f t="shared" si="64"/>
        <v>0</v>
      </c>
      <c r="K337" s="10"/>
    </row>
    <row r="338" spans="1:11">
      <c r="A338" s="8">
        <v>333</v>
      </c>
      <c r="B338" s="10" t="s">
        <v>5</v>
      </c>
      <c r="C338" s="7">
        <f t="shared" si="65"/>
        <v>0</v>
      </c>
      <c r="D338" s="7">
        <f t="shared" si="64"/>
        <v>0</v>
      </c>
      <c r="E338" s="7">
        <f t="shared" si="64"/>
        <v>0</v>
      </c>
      <c r="F338" s="7">
        <f t="shared" si="64"/>
        <v>0</v>
      </c>
      <c r="G338" s="7">
        <f t="shared" si="64"/>
        <v>0</v>
      </c>
      <c r="H338" s="7">
        <f t="shared" si="64"/>
        <v>0</v>
      </c>
      <c r="I338" s="7">
        <f t="shared" si="64"/>
        <v>0</v>
      </c>
      <c r="J338" s="7">
        <f t="shared" si="64"/>
        <v>0</v>
      </c>
      <c r="K338" s="10"/>
    </row>
    <row r="339" spans="1:11" ht="25.5">
      <c r="A339" s="8">
        <v>334</v>
      </c>
      <c r="B339" s="13" t="s">
        <v>321</v>
      </c>
      <c r="C339" s="7">
        <f t="shared" si="65"/>
        <v>0</v>
      </c>
      <c r="D339" s="7">
        <f>D340+D341+D342</f>
        <v>0</v>
      </c>
      <c r="E339" s="7">
        <f t="shared" si="64"/>
        <v>0</v>
      </c>
      <c r="F339" s="7">
        <f t="shared" si="64"/>
        <v>0</v>
      </c>
      <c r="G339" s="7">
        <f t="shared" si="64"/>
        <v>0</v>
      </c>
      <c r="H339" s="7">
        <f t="shared" si="64"/>
        <v>0</v>
      </c>
      <c r="I339" s="7">
        <f t="shared" si="64"/>
        <v>0</v>
      </c>
      <c r="J339" s="7">
        <f t="shared" si="64"/>
        <v>0</v>
      </c>
      <c r="K339" s="10"/>
    </row>
    <row r="340" spans="1:11">
      <c r="A340" s="8">
        <v>335</v>
      </c>
      <c r="B340" s="10" t="s">
        <v>2</v>
      </c>
      <c r="C340" s="7">
        <f t="shared" si="65"/>
        <v>0</v>
      </c>
      <c r="D340" s="7">
        <f t="shared" si="64"/>
        <v>0</v>
      </c>
      <c r="E340" s="7">
        <f t="shared" si="64"/>
        <v>0</v>
      </c>
      <c r="F340" s="7">
        <f t="shared" si="64"/>
        <v>0</v>
      </c>
      <c r="G340" s="7">
        <f t="shared" si="64"/>
        <v>0</v>
      </c>
      <c r="H340" s="7">
        <f t="shared" si="64"/>
        <v>0</v>
      </c>
      <c r="I340" s="7">
        <f t="shared" si="64"/>
        <v>0</v>
      </c>
      <c r="J340" s="7">
        <f t="shared" si="64"/>
        <v>0</v>
      </c>
      <c r="K340" s="10"/>
    </row>
    <row r="341" spans="1:11">
      <c r="A341" s="8">
        <v>336</v>
      </c>
      <c r="B341" s="10" t="s">
        <v>3</v>
      </c>
      <c r="C341" s="7">
        <f t="shared" si="65"/>
        <v>0</v>
      </c>
      <c r="D341" s="7">
        <v>0</v>
      </c>
      <c r="E341" s="7">
        <f t="shared" si="64"/>
        <v>0</v>
      </c>
      <c r="F341" s="7">
        <f t="shared" si="64"/>
        <v>0</v>
      </c>
      <c r="G341" s="7">
        <f t="shared" si="64"/>
        <v>0</v>
      </c>
      <c r="H341" s="7">
        <f t="shared" si="64"/>
        <v>0</v>
      </c>
      <c r="I341" s="7">
        <f t="shared" si="64"/>
        <v>0</v>
      </c>
      <c r="J341" s="7">
        <f t="shared" si="64"/>
        <v>0</v>
      </c>
      <c r="K341" s="10"/>
    </row>
    <row r="342" spans="1:11">
      <c r="A342" s="8">
        <v>337</v>
      </c>
      <c r="B342" s="10" t="s">
        <v>4</v>
      </c>
      <c r="C342" s="7">
        <f t="shared" si="65"/>
        <v>0</v>
      </c>
      <c r="D342" s="7">
        <v>0</v>
      </c>
      <c r="E342" s="7">
        <f t="shared" si="64"/>
        <v>0</v>
      </c>
      <c r="F342" s="7">
        <f t="shared" si="64"/>
        <v>0</v>
      </c>
      <c r="G342" s="7">
        <f t="shared" si="64"/>
        <v>0</v>
      </c>
      <c r="H342" s="7">
        <f t="shared" si="64"/>
        <v>0</v>
      </c>
      <c r="I342" s="7">
        <f t="shared" si="64"/>
        <v>0</v>
      </c>
      <c r="J342" s="7">
        <f t="shared" si="64"/>
        <v>0</v>
      </c>
      <c r="K342" s="10"/>
    </row>
    <row r="343" spans="1:11">
      <c r="A343" s="8">
        <v>338</v>
      </c>
      <c r="B343" s="10" t="s">
        <v>5</v>
      </c>
      <c r="C343" s="7">
        <f t="shared" si="65"/>
        <v>0</v>
      </c>
      <c r="D343" s="7">
        <f t="shared" si="64"/>
        <v>0</v>
      </c>
      <c r="E343" s="7">
        <f t="shared" si="64"/>
        <v>0</v>
      </c>
      <c r="F343" s="7">
        <f t="shared" si="64"/>
        <v>0</v>
      </c>
      <c r="G343" s="7">
        <f t="shared" si="64"/>
        <v>0</v>
      </c>
      <c r="H343" s="7">
        <f t="shared" si="64"/>
        <v>0</v>
      </c>
      <c r="I343" s="7">
        <f t="shared" si="64"/>
        <v>0</v>
      </c>
      <c r="J343" s="7">
        <f t="shared" si="64"/>
        <v>0</v>
      </c>
      <c r="K343" s="10"/>
    </row>
    <row r="344" spans="1:11" ht="25.5">
      <c r="A344" s="8">
        <v>339</v>
      </c>
      <c r="B344" s="13" t="s">
        <v>322</v>
      </c>
      <c r="C344" s="7">
        <f t="shared" si="65"/>
        <v>0</v>
      </c>
      <c r="D344" s="7">
        <f>D345+D346+D347+D348</f>
        <v>0</v>
      </c>
      <c r="E344" s="7">
        <f t="shared" si="64"/>
        <v>0</v>
      </c>
      <c r="F344" s="7">
        <f t="shared" si="64"/>
        <v>0</v>
      </c>
      <c r="G344" s="7">
        <f t="shared" si="64"/>
        <v>0</v>
      </c>
      <c r="H344" s="7">
        <f t="shared" si="64"/>
        <v>0</v>
      </c>
      <c r="I344" s="7">
        <f t="shared" si="64"/>
        <v>0</v>
      </c>
      <c r="J344" s="7">
        <f t="shared" si="64"/>
        <v>0</v>
      </c>
      <c r="K344" s="10"/>
    </row>
    <row r="345" spans="1:11">
      <c r="A345" s="8">
        <v>340</v>
      </c>
      <c r="B345" s="10" t="s">
        <v>2</v>
      </c>
      <c r="C345" s="7">
        <f t="shared" si="65"/>
        <v>0</v>
      </c>
      <c r="D345" s="7">
        <f t="shared" si="64"/>
        <v>0</v>
      </c>
      <c r="E345" s="7">
        <f t="shared" si="64"/>
        <v>0</v>
      </c>
      <c r="F345" s="7">
        <f t="shared" si="64"/>
        <v>0</v>
      </c>
      <c r="G345" s="7">
        <f t="shared" si="64"/>
        <v>0</v>
      </c>
      <c r="H345" s="7">
        <f t="shared" si="64"/>
        <v>0</v>
      </c>
      <c r="I345" s="7">
        <f t="shared" si="64"/>
        <v>0</v>
      </c>
      <c r="J345" s="7">
        <f t="shared" si="64"/>
        <v>0</v>
      </c>
      <c r="K345" s="10"/>
    </row>
    <row r="346" spans="1:11">
      <c r="A346" s="8">
        <v>341</v>
      </c>
      <c r="B346" s="10" t="s">
        <v>3</v>
      </c>
      <c r="C346" s="7">
        <f t="shared" si="65"/>
        <v>0</v>
      </c>
      <c r="D346" s="7">
        <v>0</v>
      </c>
      <c r="E346" s="7">
        <f t="shared" si="64"/>
        <v>0</v>
      </c>
      <c r="F346" s="7">
        <f t="shared" si="64"/>
        <v>0</v>
      </c>
      <c r="G346" s="7">
        <f t="shared" si="64"/>
        <v>0</v>
      </c>
      <c r="H346" s="7">
        <f t="shared" si="64"/>
        <v>0</v>
      </c>
      <c r="I346" s="7">
        <f t="shared" si="64"/>
        <v>0</v>
      </c>
      <c r="J346" s="7">
        <f t="shared" si="64"/>
        <v>0</v>
      </c>
      <c r="K346" s="10"/>
    </row>
    <row r="347" spans="1:11">
      <c r="A347" s="8">
        <v>342</v>
      </c>
      <c r="B347" s="10" t="s">
        <v>4</v>
      </c>
      <c r="C347" s="7">
        <f t="shared" si="65"/>
        <v>0</v>
      </c>
      <c r="D347" s="7">
        <v>0</v>
      </c>
      <c r="E347" s="7">
        <f t="shared" si="64"/>
        <v>0</v>
      </c>
      <c r="F347" s="7">
        <f t="shared" si="64"/>
        <v>0</v>
      </c>
      <c r="G347" s="7">
        <f t="shared" si="64"/>
        <v>0</v>
      </c>
      <c r="H347" s="7">
        <f t="shared" si="64"/>
        <v>0</v>
      </c>
      <c r="I347" s="7">
        <f t="shared" si="64"/>
        <v>0</v>
      </c>
      <c r="J347" s="7">
        <f t="shared" si="64"/>
        <v>0</v>
      </c>
      <c r="K347" s="10"/>
    </row>
    <row r="348" spans="1:11">
      <c r="A348" s="8">
        <v>343</v>
      </c>
      <c r="B348" s="10" t="s">
        <v>5</v>
      </c>
      <c r="C348" s="7">
        <f t="shared" si="65"/>
        <v>0</v>
      </c>
      <c r="D348" s="7">
        <f t="shared" si="64"/>
        <v>0</v>
      </c>
      <c r="E348" s="7">
        <f t="shared" si="64"/>
        <v>0</v>
      </c>
      <c r="F348" s="7">
        <f t="shared" si="64"/>
        <v>0</v>
      </c>
      <c r="G348" s="7">
        <f t="shared" si="64"/>
        <v>0</v>
      </c>
      <c r="H348" s="7">
        <f t="shared" si="64"/>
        <v>0</v>
      </c>
      <c r="I348" s="7">
        <f t="shared" si="64"/>
        <v>0</v>
      </c>
      <c r="J348" s="7">
        <f t="shared" si="64"/>
        <v>0</v>
      </c>
      <c r="K348" s="10"/>
    </row>
    <row r="349" spans="1:11" ht="25.5">
      <c r="A349" s="8">
        <v>344</v>
      </c>
      <c r="B349" s="13" t="s">
        <v>323</v>
      </c>
      <c r="C349" s="7">
        <f t="shared" si="65"/>
        <v>0</v>
      </c>
      <c r="D349" s="7">
        <f>D350+D351+D352+D353</f>
        <v>0</v>
      </c>
      <c r="E349" s="7">
        <f t="shared" si="64"/>
        <v>0</v>
      </c>
      <c r="F349" s="7">
        <f t="shared" si="64"/>
        <v>0</v>
      </c>
      <c r="G349" s="7">
        <f t="shared" si="64"/>
        <v>0</v>
      </c>
      <c r="H349" s="7">
        <f t="shared" si="64"/>
        <v>0</v>
      </c>
      <c r="I349" s="7">
        <f t="shared" si="64"/>
        <v>0</v>
      </c>
      <c r="J349" s="7">
        <f t="shared" si="64"/>
        <v>0</v>
      </c>
      <c r="K349" s="10"/>
    </row>
    <row r="350" spans="1:11">
      <c r="A350" s="8">
        <v>345</v>
      </c>
      <c r="B350" s="10" t="s">
        <v>2</v>
      </c>
      <c r="C350" s="7">
        <f t="shared" si="65"/>
        <v>0</v>
      </c>
      <c r="D350" s="7">
        <f t="shared" si="64"/>
        <v>0</v>
      </c>
      <c r="E350" s="7">
        <f t="shared" si="64"/>
        <v>0</v>
      </c>
      <c r="F350" s="7">
        <f t="shared" si="64"/>
        <v>0</v>
      </c>
      <c r="G350" s="7">
        <f t="shared" si="64"/>
        <v>0</v>
      </c>
      <c r="H350" s="7">
        <f t="shared" si="64"/>
        <v>0</v>
      </c>
      <c r="I350" s="7">
        <f t="shared" si="64"/>
        <v>0</v>
      </c>
      <c r="J350" s="7">
        <f t="shared" si="64"/>
        <v>0</v>
      </c>
      <c r="K350" s="10"/>
    </row>
    <row r="351" spans="1:11">
      <c r="A351" s="8">
        <v>346</v>
      </c>
      <c r="B351" s="10" t="s">
        <v>3</v>
      </c>
      <c r="C351" s="7">
        <f t="shared" si="65"/>
        <v>0</v>
      </c>
      <c r="D351" s="7">
        <v>0</v>
      </c>
      <c r="E351" s="7">
        <f t="shared" si="64"/>
        <v>0</v>
      </c>
      <c r="F351" s="7">
        <f t="shared" si="64"/>
        <v>0</v>
      </c>
      <c r="G351" s="7">
        <f t="shared" si="64"/>
        <v>0</v>
      </c>
      <c r="H351" s="7">
        <f t="shared" si="64"/>
        <v>0</v>
      </c>
      <c r="I351" s="7">
        <f t="shared" si="64"/>
        <v>0</v>
      </c>
      <c r="J351" s="7">
        <f t="shared" si="64"/>
        <v>0</v>
      </c>
      <c r="K351" s="10"/>
    </row>
    <row r="352" spans="1:11">
      <c r="A352" s="8">
        <v>347</v>
      </c>
      <c r="B352" s="10" t="s">
        <v>4</v>
      </c>
      <c r="C352" s="7">
        <f t="shared" si="65"/>
        <v>0</v>
      </c>
      <c r="D352" s="7">
        <f t="shared" si="64"/>
        <v>0</v>
      </c>
      <c r="E352" s="7">
        <f t="shared" si="64"/>
        <v>0</v>
      </c>
      <c r="F352" s="7">
        <f t="shared" si="64"/>
        <v>0</v>
      </c>
      <c r="G352" s="7">
        <f t="shared" si="64"/>
        <v>0</v>
      </c>
      <c r="H352" s="7">
        <f t="shared" si="64"/>
        <v>0</v>
      </c>
      <c r="I352" s="7">
        <f t="shared" si="64"/>
        <v>0</v>
      </c>
      <c r="J352" s="7">
        <f t="shared" si="64"/>
        <v>0</v>
      </c>
      <c r="K352" s="10"/>
    </row>
    <row r="353" spans="1:11">
      <c r="A353" s="8">
        <v>348</v>
      </c>
      <c r="B353" s="10" t="s">
        <v>5</v>
      </c>
      <c r="C353" s="7">
        <f t="shared" si="65"/>
        <v>0</v>
      </c>
      <c r="D353" s="7">
        <f t="shared" si="64"/>
        <v>0</v>
      </c>
      <c r="E353" s="7">
        <f t="shared" si="64"/>
        <v>0</v>
      </c>
      <c r="F353" s="7">
        <f t="shared" si="64"/>
        <v>0</v>
      </c>
      <c r="G353" s="7">
        <f t="shared" si="64"/>
        <v>0</v>
      </c>
      <c r="H353" s="7">
        <f t="shared" si="64"/>
        <v>0</v>
      </c>
      <c r="I353" s="7">
        <f t="shared" si="64"/>
        <v>0</v>
      </c>
      <c r="J353" s="7">
        <f t="shared" si="64"/>
        <v>0</v>
      </c>
      <c r="K353" s="10"/>
    </row>
    <row r="354" spans="1:11" ht="25.5">
      <c r="A354" s="8">
        <v>349</v>
      </c>
      <c r="B354" s="13" t="s">
        <v>324</v>
      </c>
      <c r="C354" s="7">
        <f t="shared" si="65"/>
        <v>0</v>
      </c>
      <c r="D354" s="7">
        <f>D355+D356+D357+D427</f>
        <v>0</v>
      </c>
      <c r="E354" s="7">
        <f t="shared" ref="E354:E427" si="66">F354+G354+H354+I354+J354+K354+L354</f>
        <v>0</v>
      </c>
      <c r="F354" s="7">
        <f t="shared" ref="F354:F427" si="67">G354+H354+I354+J354+K354+L354+M354</f>
        <v>0</v>
      </c>
      <c r="G354" s="7">
        <f t="shared" ref="G354:G427" si="68">H354+I354+J354+K354+L354+M354+N354</f>
        <v>0</v>
      </c>
      <c r="H354" s="7">
        <f t="shared" ref="H354:H427" si="69">I354+J354+K354+L354+M354+N354+O354</f>
        <v>0</v>
      </c>
      <c r="I354" s="7">
        <f t="shared" ref="I354:I427" si="70">J354+K354+L354+M354+N354+O354+P354</f>
        <v>0</v>
      </c>
      <c r="J354" s="7">
        <f t="shared" ref="J354:J427" si="71">K354+L354+M354+N354+O354+P354+Q354</f>
        <v>0</v>
      </c>
      <c r="K354" s="10"/>
    </row>
    <row r="355" spans="1:11">
      <c r="A355" s="8">
        <v>350</v>
      </c>
      <c r="B355" s="10" t="s">
        <v>2</v>
      </c>
      <c r="C355" s="7">
        <f t="shared" si="65"/>
        <v>0</v>
      </c>
      <c r="D355" s="7">
        <f t="shared" ref="D355:D427" si="72">E355+F355+G355+H355+I355+J355+K355</f>
        <v>0</v>
      </c>
      <c r="E355" s="7">
        <f t="shared" si="66"/>
        <v>0</v>
      </c>
      <c r="F355" s="7">
        <f t="shared" si="67"/>
        <v>0</v>
      </c>
      <c r="G355" s="7">
        <f t="shared" si="68"/>
        <v>0</v>
      </c>
      <c r="H355" s="7">
        <f t="shared" si="69"/>
        <v>0</v>
      </c>
      <c r="I355" s="7">
        <f t="shared" si="70"/>
        <v>0</v>
      </c>
      <c r="J355" s="7">
        <f t="shared" si="71"/>
        <v>0</v>
      </c>
      <c r="K355" s="10"/>
    </row>
    <row r="356" spans="1:11">
      <c r="A356" s="8">
        <v>351</v>
      </c>
      <c r="B356" s="10" t="s">
        <v>3</v>
      </c>
      <c r="C356" s="7">
        <f t="shared" si="65"/>
        <v>0</v>
      </c>
      <c r="D356" s="7">
        <v>0</v>
      </c>
      <c r="E356" s="7">
        <f t="shared" si="66"/>
        <v>0</v>
      </c>
      <c r="F356" s="7">
        <f t="shared" si="67"/>
        <v>0</v>
      </c>
      <c r="G356" s="7">
        <f t="shared" si="68"/>
        <v>0</v>
      </c>
      <c r="H356" s="7">
        <f t="shared" si="69"/>
        <v>0</v>
      </c>
      <c r="I356" s="7">
        <f t="shared" si="70"/>
        <v>0</v>
      </c>
      <c r="J356" s="7">
        <f t="shared" si="71"/>
        <v>0</v>
      </c>
      <c r="K356" s="10"/>
    </row>
    <row r="357" spans="1:11">
      <c r="A357" s="8">
        <v>352</v>
      </c>
      <c r="B357" s="10" t="s">
        <v>4</v>
      </c>
      <c r="C357" s="7">
        <f t="shared" si="65"/>
        <v>0</v>
      </c>
      <c r="D357" s="7">
        <f t="shared" si="72"/>
        <v>0</v>
      </c>
      <c r="E357" s="7">
        <f t="shared" si="66"/>
        <v>0</v>
      </c>
      <c r="F357" s="7">
        <f t="shared" si="67"/>
        <v>0</v>
      </c>
      <c r="G357" s="7">
        <f t="shared" si="68"/>
        <v>0</v>
      </c>
      <c r="H357" s="7">
        <f t="shared" si="69"/>
        <v>0</v>
      </c>
      <c r="I357" s="7">
        <f t="shared" si="70"/>
        <v>0</v>
      </c>
      <c r="J357" s="7">
        <f t="shared" si="71"/>
        <v>0</v>
      </c>
      <c r="K357" s="10"/>
    </row>
    <row r="358" spans="1:11" ht="25.5">
      <c r="A358" s="8">
        <v>353</v>
      </c>
      <c r="B358" s="13" t="s">
        <v>342</v>
      </c>
      <c r="C358" s="7">
        <f>D358+E358+F358+G358+H358+I358+J358</f>
        <v>1203</v>
      </c>
      <c r="D358" s="7">
        <v>0</v>
      </c>
      <c r="E358" s="7">
        <f>E359+E360+E361+E362</f>
        <v>1203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0"/>
    </row>
    <row r="359" spans="1:11">
      <c r="A359" s="8">
        <v>354</v>
      </c>
      <c r="B359" s="10" t="s">
        <v>2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0"/>
    </row>
    <row r="360" spans="1:11">
      <c r="A360" s="8">
        <v>355</v>
      </c>
      <c r="B360" s="10" t="s">
        <v>3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>
      <c r="A361" s="8">
        <v>356</v>
      </c>
      <c r="B361" s="10" t="s">
        <v>4</v>
      </c>
      <c r="C361" s="7">
        <f>D361+E361+F361+G361+H361+I361+J361</f>
        <v>1203</v>
      </c>
      <c r="D361" s="7">
        <v>0</v>
      </c>
      <c r="E361" s="7">
        <v>1203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>
      <c r="A362" s="8">
        <v>357</v>
      </c>
      <c r="B362" s="10" t="s">
        <v>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>
        <v>358</v>
      </c>
      <c r="B363" s="60" t="s">
        <v>343</v>
      </c>
      <c r="C363" s="7">
        <f>D363+E363+F363+G363+H363+I363+J363</f>
        <v>255.1</v>
      </c>
      <c r="D363" s="7">
        <v>0</v>
      </c>
      <c r="E363" s="7">
        <f>E364+E365+E366+E367</f>
        <v>255.1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>
      <c r="A364" s="8">
        <v>359</v>
      </c>
      <c r="B364" s="10" t="s">
        <v>2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>
      <c r="A365" s="8">
        <v>360</v>
      </c>
      <c r="B365" s="10" t="s">
        <v>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>
      <c r="A366" s="8">
        <v>361</v>
      </c>
      <c r="B366" s="10" t="s">
        <v>4</v>
      </c>
      <c r="C366" s="7">
        <f>D366+E366+F366+G366+H366+I366+J366</f>
        <v>255.1</v>
      </c>
      <c r="D366" s="7"/>
      <c r="E366" s="7">
        <v>255.1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>
      <c r="A367" s="8">
        <v>362</v>
      </c>
      <c r="B367" s="10" t="s">
        <v>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25.5">
      <c r="A368" s="8">
        <v>363</v>
      </c>
      <c r="B368" s="13" t="s">
        <v>344</v>
      </c>
      <c r="C368" s="7">
        <f>D368+E368+F368+G368+H368+I368+J368</f>
        <v>134.6</v>
      </c>
      <c r="D368" s="7">
        <v>0</v>
      </c>
      <c r="E368" s="7">
        <f>E369+E370+E371+E372</f>
        <v>134.6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0"/>
    </row>
    <row r="369" spans="1:11">
      <c r="A369" s="8">
        <v>364</v>
      </c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>
      <c r="A370" s="8">
        <v>365</v>
      </c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>
      <c r="A371" s="8">
        <v>366</v>
      </c>
      <c r="B371" s="10" t="s">
        <v>4</v>
      </c>
      <c r="C371" s="7">
        <f>D371+E371+F371+G371+H371+I371+J371</f>
        <v>134.6</v>
      </c>
      <c r="D371" s="7"/>
      <c r="E371" s="7">
        <v>134.6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/>
    </row>
    <row r="372" spans="1:11">
      <c r="A372" s="8">
        <v>367</v>
      </c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>
        <v>368</v>
      </c>
      <c r="B373" s="13" t="s">
        <v>345</v>
      </c>
      <c r="C373" s="7">
        <f>D373+E373+F373+G373+H373+I373+J373</f>
        <v>279.89999999999998</v>
      </c>
      <c r="D373" s="7">
        <v>0</v>
      </c>
      <c r="E373" s="7">
        <f>E374+E375+E376+E377</f>
        <v>279.89999999999998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>
      <c r="A374" s="8">
        <v>369</v>
      </c>
      <c r="B374" s="10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>
      <c r="A375" s="8">
        <v>370</v>
      </c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>
      <c r="A376" s="8">
        <v>371</v>
      </c>
      <c r="B376" s="10" t="s">
        <v>4</v>
      </c>
      <c r="C376" s="7">
        <f>D376+E376+F376+G376+H376+I376+J376</f>
        <v>279.89999999999998</v>
      </c>
      <c r="D376" s="7"/>
      <c r="E376" s="7">
        <v>279.89999999999998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>
      <c r="A377" s="8">
        <v>372</v>
      </c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>
        <v>373</v>
      </c>
      <c r="B378" s="13" t="s">
        <v>346</v>
      </c>
      <c r="C378" s="7">
        <f>D378+E378+F378+G378+H378+I378+J378</f>
        <v>134.6</v>
      </c>
      <c r="D378" s="7">
        <v>0</v>
      </c>
      <c r="E378" s="7">
        <f>E379+E380+E381+E382</f>
        <v>134.6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>
      <c r="A379" s="8">
        <v>374</v>
      </c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>
      <c r="A380" s="8">
        <v>375</v>
      </c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>
      <c r="A381" s="8">
        <v>376</v>
      </c>
      <c r="B381" s="10" t="s">
        <v>4</v>
      </c>
      <c r="C381" s="7">
        <f>D381+E381+F381+G381+H381+I381+J381</f>
        <v>134.6</v>
      </c>
      <c r="D381" s="7"/>
      <c r="E381" s="7">
        <v>134.6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>
      <c r="A382" s="8">
        <v>377</v>
      </c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>
        <v>378</v>
      </c>
      <c r="B383" s="13" t="s">
        <v>347</v>
      </c>
      <c r="C383" s="7">
        <f>D383+E383+F383+G383+H383+I383+J383</f>
        <v>209.1</v>
      </c>
      <c r="D383" s="7">
        <v>0</v>
      </c>
      <c r="E383" s="7">
        <f>E384+E385+E386+E387</f>
        <v>209.1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>
      <c r="A384" s="8">
        <v>379</v>
      </c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>
      <c r="A385" s="8">
        <v>380</v>
      </c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>
        <v>381</v>
      </c>
      <c r="B386" s="10" t="s">
        <v>4</v>
      </c>
      <c r="C386" s="7">
        <f>D386+E386+F386+G386+H386+I386+J386</f>
        <v>209.1</v>
      </c>
      <c r="D386" s="7">
        <v>0</v>
      </c>
      <c r="E386" s="7">
        <v>209.1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>
      <c r="A387" s="8">
        <v>382</v>
      </c>
      <c r="B387" s="10" t="s">
        <v>5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 ht="25.5">
      <c r="A388" s="8">
        <v>383</v>
      </c>
      <c r="B388" s="60" t="s">
        <v>348</v>
      </c>
      <c r="C388" s="7">
        <f>D388+E388+F388+G388+H388+J388+I388</f>
        <v>212.1</v>
      </c>
      <c r="D388" s="7">
        <v>0</v>
      </c>
      <c r="E388" s="7">
        <f>E389+E390+E391+E392</f>
        <v>212.1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>
      <c r="A389" s="8">
        <v>384</v>
      </c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>
        <v>385</v>
      </c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>
        <v>386</v>
      </c>
      <c r="B391" s="10" t="s">
        <v>4</v>
      </c>
      <c r="C391" s="7">
        <f>D391+E391+F391+G391+H391+I391+J391</f>
        <v>212.1</v>
      </c>
      <c r="D391" s="7">
        <v>0</v>
      </c>
      <c r="E391" s="7">
        <v>212.1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0"/>
    </row>
    <row r="392" spans="1:11">
      <c r="A392" s="8">
        <v>387</v>
      </c>
      <c r="B392" s="10" t="s">
        <v>5</v>
      </c>
      <c r="C392" s="59">
        <v>0</v>
      </c>
      <c r="D392" s="59">
        <v>0</v>
      </c>
      <c r="E392" s="59">
        <v>0</v>
      </c>
      <c r="F392" s="59">
        <v>0</v>
      </c>
      <c r="G392" s="59">
        <v>0</v>
      </c>
      <c r="H392" s="59">
        <v>0</v>
      </c>
      <c r="I392" s="59">
        <v>0</v>
      </c>
      <c r="J392" s="59">
        <v>0</v>
      </c>
      <c r="K392" s="10"/>
    </row>
    <row r="393" spans="1:11" ht="25.5">
      <c r="A393" s="8">
        <v>388</v>
      </c>
      <c r="B393" s="13" t="s">
        <v>349</v>
      </c>
      <c r="C393" s="7">
        <f>D393+E393+F393+G393+H393+I393+J393</f>
        <v>92.7</v>
      </c>
      <c r="D393" s="7">
        <v>0</v>
      </c>
      <c r="E393" s="7">
        <f>E394+E395+E396+E397</f>
        <v>92.7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>
        <v>389</v>
      </c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>
        <v>390</v>
      </c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>
        <v>391</v>
      </c>
      <c r="B396" s="10" t="s">
        <v>4</v>
      </c>
      <c r="C396" s="7">
        <f>D396+E396+F396+G396+H396+I396+J396</f>
        <v>92.7</v>
      </c>
      <c r="D396" s="7"/>
      <c r="E396" s="7">
        <v>92.7</v>
      </c>
      <c r="F396" s="7">
        <v>0</v>
      </c>
      <c r="G396" s="7">
        <v>0</v>
      </c>
      <c r="H396" s="7">
        <v>0</v>
      </c>
      <c r="I396" s="7">
        <v>0</v>
      </c>
      <c r="J396" s="7"/>
      <c r="K396" s="10"/>
    </row>
    <row r="397" spans="1:11">
      <c r="A397" s="8">
        <v>392</v>
      </c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>
        <v>393</v>
      </c>
      <c r="B398" s="60" t="s">
        <v>360</v>
      </c>
      <c r="C398" s="7">
        <v>0</v>
      </c>
      <c r="D398" s="7">
        <v>0</v>
      </c>
      <c r="E398" s="7">
        <f>E399+E400+E401+E402</f>
        <v>92.7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>
        <v>394</v>
      </c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>
        <v>395</v>
      </c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>
      <c r="A401" s="8">
        <v>396</v>
      </c>
      <c r="B401" s="10" t="s">
        <v>4</v>
      </c>
      <c r="C401" s="7">
        <v>0</v>
      </c>
      <c r="D401" s="7">
        <v>0</v>
      </c>
      <c r="E401" s="7">
        <v>92.7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>
        <v>397</v>
      </c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>
        <v>398</v>
      </c>
      <c r="B403" s="13" t="s">
        <v>350</v>
      </c>
      <c r="C403" s="7">
        <f>D403+E403+F403+G403+H403+I403+J403</f>
        <v>640.1</v>
      </c>
      <c r="D403" s="7">
        <v>0</v>
      </c>
      <c r="E403" s="7">
        <f>E404+E405+E406+E407</f>
        <v>640.1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>
      <c r="A404" s="8">
        <v>399</v>
      </c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>
        <v>400</v>
      </c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>
        <v>401</v>
      </c>
      <c r="B406" s="10" t="s">
        <v>4</v>
      </c>
      <c r="C406" s="7">
        <v>0</v>
      </c>
      <c r="D406" s="7">
        <v>0</v>
      </c>
      <c r="E406" s="7">
        <v>640.1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>
      <c r="A407" s="8">
        <v>402</v>
      </c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>
        <v>403</v>
      </c>
      <c r="B408" s="13" t="s">
        <v>351</v>
      </c>
      <c r="C408" s="7">
        <f>D408+E408+F408+G408+H408+I408+J408</f>
        <v>380.6</v>
      </c>
      <c r="D408" s="7">
        <v>0</v>
      </c>
      <c r="E408" s="7">
        <f>E409+E410+E411+E412</f>
        <v>380.6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>
      <c r="A409" s="8">
        <v>404</v>
      </c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>
        <v>405</v>
      </c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>
        <v>406</v>
      </c>
      <c r="B411" s="10" t="s">
        <v>4</v>
      </c>
      <c r="C411" s="7">
        <v>0</v>
      </c>
      <c r="D411" s="7">
        <v>0</v>
      </c>
      <c r="E411" s="7">
        <v>380.6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>
      <c r="A412" s="8">
        <v>407</v>
      </c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25.5">
      <c r="A413" s="8">
        <v>408</v>
      </c>
      <c r="B413" s="13" t="s">
        <v>352</v>
      </c>
      <c r="C413" s="7">
        <f>D413+E413+F413+G413+H413+I413+J413</f>
        <v>603.79999999999995</v>
      </c>
      <c r="D413" s="7">
        <v>0</v>
      </c>
      <c r="E413" s="7">
        <f>E414+E415+E416</f>
        <v>603.79999999999995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>
        <v>409</v>
      </c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>
        <v>410</v>
      </c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>
        <v>411</v>
      </c>
      <c r="B416" s="10" t="s">
        <v>4</v>
      </c>
      <c r="C416" s="7">
        <v>0</v>
      </c>
      <c r="D416" s="7">
        <v>0</v>
      </c>
      <c r="E416" s="7">
        <v>603.79999999999995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>
      <c r="A417" s="8">
        <v>412</v>
      </c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>
        <v>413</v>
      </c>
      <c r="B418" s="13" t="s">
        <v>353</v>
      </c>
      <c r="C418" s="7">
        <f>D418+E418+F418+G418+H418+I418+J418</f>
        <v>311.39999999999998</v>
      </c>
      <c r="D418" s="7">
        <v>0</v>
      </c>
      <c r="E418" s="7">
        <f>E419+E420+E421+E422</f>
        <v>311.39999999999998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>
      <c r="A419" s="8">
        <v>414</v>
      </c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>
        <v>415</v>
      </c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>
        <v>416</v>
      </c>
      <c r="B421" s="10" t="s">
        <v>4</v>
      </c>
      <c r="C421" s="7">
        <v>0</v>
      </c>
      <c r="D421" s="7">
        <v>0</v>
      </c>
      <c r="E421" s="7">
        <v>311.39999999999998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>
      <c r="A422" s="8">
        <v>417</v>
      </c>
      <c r="B422" s="10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 ht="25.5">
      <c r="A423" s="8">
        <v>418</v>
      </c>
      <c r="B423" s="13" t="s">
        <v>354</v>
      </c>
      <c r="C423" s="7">
        <f>D423+E423+F423+G423+H423+I423+J423</f>
        <v>656.5</v>
      </c>
      <c r="D423" s="7">
        <v>0</v>
      </c>
      <c r="E423" s="7">
        <f>E424+E425+E426+E427</f>
        <v>656.5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10"/>
    </row>
    <row r="424" spans="1:11">
      <c r="A424" s="8">
        <v>419</v>
      </c>
      <c r="B424" s="10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>
      <c r="A425" s="8">
        <v>420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>
      <c r="A426" s="8">
        <v>421</v>
      </c>
      <c r="B426" s="10" t="s">
        <v>4</v>
      </c>
      <c r="C426" s="7">
        <v>0</v>
      </c>
      <c r="D426" s="7">
        <v>0</v>
      </c>
      <c r="E426" s="7">
        <v>656.5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>
      <c r="A427" s="8">
        <v>422</v>
      </c>
      <c r="B427" s="10" t="s">
        <v>5</v>
      </c>
      <c r="C427" s="7">
        <f t="shared" si="65"/>
        <v>0</v>
      </c>
      <c r="D427" s="7">
        <f t="shared" si="72"/>
        <v>0</v>
      </c>
      <c r="E427" s="7">
        <f t="shared" si="66"/>
        <v>0</v>
      </c>
      <c r="F427" s="7">
        <f t="shared" si="67"/>
        <v>0</v>
      </c>
      <c r="G427" s="7">
        <f t="shared" si="68"/>
        <v>0</v>
      </c>
      <c r="H427" s="7">
        <f t="shared" si="69"/>
        <v>0</v>
      </c>
      <c r="I427" s="7">
        <f t="shared" si="70"/>
        <v>0</v>
      </c>
      <c r="J427" s="7">
        <f t="shared" si="71"/>
        <v>0</v>
      </c>
      <c r="K427" s="10"/>
    </row>
    <row r="428" spans="1:11" ht="42" customHeight="1">
      <c r="A428" s="8">
        <v>423</v>
      </c>
      <c r="B428" s="12" t="s">
        <v>22</v>
      </c>
      <c r="C428" s="9">
        <f>D428+E428+F428+G428+H428+I428+J428</f>
        <v>22333.4</v>
      </c>
      <c r="D428" s="9">
        <f>D430+D431+D432</f>
        <v>3166</v>
      </c>
      <c r="E428" s="9">
        <f>E430+E431+E432</f>
        <v>3200</v>
      </c>
      <c r="F428" s="9">
        <f t="shared" ref="F428:J428" si="73">F430+F431+F432</f>
        <v>128</v>
      </c>
      <c r="G428" s="9">
        <f t="shared" si="73"/>
        <v>3675</v>
      </c>
      <c r="H428" s="9">
        <f t="shared" si="73"/>
        <v>3858.7</v>
      </c>
      <c r="I428" s="9">
        <f t="shared" si="73"/>
        <v>4051.6</v>
      </c>
      <c r="J428" s="9">
        <f t="shared" si="73"/>
        <v>4254.1000000000004</v>
      </c>
      <c r="K428" s="10">
        <v>21</v>
      </c>
    </row>
    <row r="429" spans="1:11" ht="15" customHeight="1">
      <c r="A429" s="8">
        <v>424</v>
      </c>
      <c r="B429" s="12" t="s">
        <v>2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>
      <c r="A430" s="8">
        <v>425</v>
      </c>
      <c r="B430" s="10" t="s">
        <v>3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>
      <c r="A431" s="8">
        <v>426</v>
      </c>
      <c r="B431" s="10" t="s">
        <v>4</v>
      </c>
      <c r="C431" s="7">
        <f>D431+E431+F431+G431+H431+I431+J431</f>
        <v>22333.4</v>
      </c>
      <c r="D431" s="7">
        <f>3000+216-50</f>
        <v>3166</v>
      </c>
      <c r="E431" s="7">
        <v>3200</v>
      </c>
      <c r="F431" s="7">
        <f>3500-3372</f>
        <v>128</v>
      </c>
      <c r="G431" s="7">
        <v>3675</v>
      </c>
      <c r="H431" s="7">
        <v>3858.7</v>
      </c>
      <c r="I431" s="7">
        <v>4051.6</v>
      </c>
      <c r="J431" s="7">
        <v>4254.1000000000004</v>
      </c>
      <c r="K431" s="10"/>
    </row>
    <row r="432" spans="1:11">
      <c r="A432" s="8">
        <v>427</v>
      </c>
      <c r="B432" s="10" t="s">
        <v>23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10"/>
    </row>
    <row r="433" spans="1:11" ht="15" customHeight="1">
      <c r="A433" s="8">
        <v>428</v>
      </c>
      <c r="B433" s="66" t="s">
        <v>291</v>
      </c>
      <c r="C433" s="67"/>
      <c r="D433" s="67"/>
      <c r="E433" s="67"/>
      <c r="F433" s="67"/>
      <c r="G433" s="67"/>
      <c r="H433" s="67"/>
      <c r="I433" s="67"/>
      <c r="J433" s="67"/>
      <c r="K433" s="68"/>
    </row>
    <row r="434" spans="1:11">
      <c r="A434" s="8">
        <v>429</v>
      </c>
      <c r="B434" s="40" t="s">
        <v>85</v>
      </c>
      <c r="C434" s="9">
        <f>C435+C436+C437+C438</f>
        <v>10620</v>
      </c>
      <c r="D434" s="9">
        <f>D435+D436+D437+D438</f>
        <v>1620</v>
      </c>
      <c r="E434" s="9">
        <f t="shared" ref="E434:J434" si="74">E436+E437+E438</f>
        <v>300</v>
      </c>
      <c r="F434" s="9">
        <f t="shared" si="74"/>
        <v>0</v>
      </c>
      <c r="G434" s="9">
        <f t="shared" si="74"/>
        <v>3000</v>
      </c>
      <c r="H434" s="9">
        <f>H435+H436+H437+H438</f>
        <v>3000</v>
      </c>
      <c r="I434" s="9">
        <f t="shared" si="74"/>
        <v>3000</v>
      </c>
      <c r="J434" s="9">
        <f t="shared" si="74"/>
        <v>0</v>
      </c>
      <c r="K434" s="10"/>
    </row>
    <row r="435" spans="1:11">
      <c r="A435" s="8">
        <v>430</v>
      </c>
      <c r="B435" s="41" t="s">
        <v>2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10"/>
    </row>
    <row r="436" spans="1:11">
      <c r="A436" s="8">
        <v>431</v>
      </c>
      <c r="B436" s="10" t="s">
        <v>3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432</v>
      </c>
      <c r="B437" s="10" t="s">
        <v>4</v>
      </c>
      <c r="C437" s="7">
        <f>C443</f>
        <v>10620</v>
      </c>
      <c r="D437" s="7">
        <f>D443+D505</f>
        <v>1620</v>
      </c>
      <c r="E437" s="7">
        <f>E510</f>
        <v>300</v>
      </c>
      <c r="F437" s="7">
        <f t="shared" ref="F437:J437" si="75">F443</f>
        <v>0</v>
      </c>
      <c r="G437" s="7">
        <f t="shared" si="75"/>
        <v>3000</v>
      </c>
      <c r="H437" s="7">
        <f t="shared" si="75"/>
        <v>3000</v>
      </c>
      <c r="I437" s="7">
        <f t="shared" si="75"/>
        <v>3000</v>
      </c>
      <c r="J437" s="7">
        <f t="shared" si="75"/>
        <v>0</v>
      </c>
      <c r="K437" s="10"/>
    </row>
    <row r="438" spans="1:11">
      <c r="A438" s="8">
        <v>433</v>
      </c>
      <c r="B438" s="10" t="s">
        <v>23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10"/>
    </row>
    <row r="439" spans="1:11">
      <c r="A439" s="8">
        <v>434</v>
      </c>
      <c r="B439" s="10" t="s">
        <v>8</v>
      </c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5.5">
      <c r="A440" s="8">
        <v>435</v>
      </c>
      <c r="B440" s="41" t="s">
        <v>78</v>
      </c>
      <c r="C440" s="7">
        <f>D440+E440+F440+G440+H440+I440+J440</f>
        <v>10620</v>
      </c>
      <c r="D440" s="7">
        <f t="shared" ref="D440:J440" si="76">D441+D442+D443+D444</f>
        <v>1620</v>
      </c>
      <c r="E440" s="7">
        <f t="shared" si="76"/>
        <v>0</v>
      </c>
      <c r="F440" s="7">
        <f t="shared" si="76"/>
        <v>0</v>
      </c>
      <c r="G440" s="7">
        <f t="shared" si="76"/>
        <v>3000</v>
      </c>
      <c r="H440" s="7">
        <f t="shared" si="76"/>
        <v>3000</v>
      </c>
      <c r="I440" s="7">
        <f t="shared" si="76"/>
        <v>3000</v>
      </c>
      <c r="J440" s="7">
        <f t="shared" si="76"/>
        <v>0</v>
      </c>
      <c r="K440" s="10"/>
    </row>
    <row r="441" spans="1:11">
      <c r="A441" s="8">
        <v>436</v>
      </c>
      <c r="B441" s="41" t="s">
        <v>2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>
      <c r="A442" s="8">
        <v>437</v>
      </c>
      <c r="B442" s="10" t="s">
        <v>3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f t="shared" ref="H442" si="77">H444+H445+H446</f>
        <v>0</v>
      </c>
      <c r="I442" s="7">
        <v>0</v>
      </c>
      <c r="J442" s="7">
        <v>0</v>
      </c>
      <c r="K442" s="10"/>
    </row>
    <row r="443" spans="1:11">
      <c r="A443" s="8">
        <v>438</v>
      </c>
      <c r="B443" s="10" t="s">
        <v>4</v>
      </c>
      <c r="C443" s="7">
        <f>D443+E443+F443+G443+H443+I443+J443</f>
        <v>10620</v>
      </c>
      <c r="D443" s="7">
        <f>D455+D465+D475</f>
        <v>1620</v>
      </c>
      <c r="E443" s="7">
        <v>0</v>
      </c>
      <c r="F443" s="7">
        <f>F455+F465+F475</f>
        <v>0</v>
      </c>
      <c r="G443" s="7">
        <f>G455+G465+G475</f>
        <v>3000</v>
      </c>
      <c r="H443" s="7">
        <f>H455+H465+H475</f>
        <v>3000</v>
      </c>
      <c r="I443" s="7">
        <f>I455+I465+I475</f>
        <v>3000</v>
      </c>
      <c r="J443" s="7">
        <f>J455+J465+J475</f>
        <v>0</v>
      </c>
      <c r="K443" s="10"/>
    </row>
    <row r="444" spans="1:11">
      <c r="A444" s="8">
        <v>439</v>
      </c>
      <c r="B444" s="10" t="s">
        <v>5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f t="shared" ref="H444" si="78">H446+H447+H448</f>
        <v>0</v>
      </c>
      <c r="I444" s="7">
        <v>0</v>
      </c>
      <c r="J444" s="7">
        <v>0</v>
      </c>
      <c r="K444" s="10"/>
    </row>
    <row r="445" spans="1:11" ht="25.5">
      <c r="A445" s="8">
        <v>440</v>
      </c>
      <c r="B445" s="10" t="s">
        <v>9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 ht="25.5">
      <c r="A446" s="8">
        <v>441</v>
      </c>
      <c r="B446" s="41" t="s">
        <v>79</v>
      </c>
      <c r="C446" s="7"/>
      <c r="D446" s="7"/>
      <c r="E446" s="7"/>
      <c r="F446" s="7"/>
      <c r="G446" s="7"/>
      <c r="H446" s="7"/>
      <c r="I446" s="7"/>
      <c r="J446" s="7"/>
      <c r="K446" s="10"/>
    </row>
    <row r="447" spans="1:11">
      <c r="A447" s="8">
        <v>442</v>
      </c>
      <c r="B447" s="41" t="s">
        <v>2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10"/>
    </row>
    <row r="448" spans="1:11">
      <c r="A448" s="8">
        <v>443</v>
      </c>
      <c r="B448" s="10" t="s">
        <v>3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>
      <c r="A449" s="8">
        <v>444</v>
      </c>
      <c r="B449" s="10" t="s">
        <v>4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>
      <c r="A450" s="8">
        <v>445</v>
      </c>
      <c r="B450" s="10" t="s">
        <v>5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10"/>
    </row>
    <row r="451" spans="1:11">
      <c r="A451" s="8">
        <v>446</v>
      </c>
      <c r="B451" s="10" t="s">
        <v>10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40.5">
      <c r="A452" s="8">
        <v>447</v>
      </c>
      <c r="B452" s="12" t="s">
        <v>24</v>
      </c>
      <c r="C452" s="9">
        <f>D452+E452+F452+G452+H452+I452+J452</f>
        <v>0</v>
      </c>
      <c r="D452" s="9">
        <v>0</v>
      </c>
      <c r="E452" s="9">
        <f>E454+E455+E456</f>
        <v>0</v>
      </c>
      <c r="F452" s="9">
        <f>F454+F455+F456</f>
        <v>0</v>
      </c>
      <c r="G452" s="9">
        <v>0</v>
      </c>
      <c r="H452" s="9">
        <v>0</v>
      </c>
      <c r="I452" s="9">
        <v>0</v>
      </c>
      <c r="J452" s="9">
        <v>0</v>
      </c>
      <c r="K452" s="48" t="s">
        <v>232</v>
      </c>
    </row>
    <row r="453" spans="1:11">
      <c r="A453" s="8">
        <v>448</v>
      </c>
      <c r="B453" s="10" t="s">
        <v>2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>
      <c r="A454" s="8">
        <v>449</v>
      </c>
      <c r="B454" s="10" t="s">
        <v>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>
      <c r="A455" s="8">
        <v>450</v>
      </c>
      <c r="B455" s="10" t="s">
        <v>4</v>
      </c>
      <c r="C455" s="7">
        <v>0</v>
      </c>
      <c r="D455" s="7">
        <v>0</v>
      </c>
      <c r="E455" s="7">
        <v>0</v>
      </c>
      <c r="F455" s="7">
        <v>0</v>
      </c>
      <c r="G455" s="7">
        <f>G460</f>
        <v>0</v>
      </c>
      <c r="H455" s="7">
        <f>H460</f>
        <v>0</v>
      </c>
      <c r="I455" s="7">
        <f>I460</f>
        <v>0</v>
      </c>
      <c r="J455" s="7">
        <v>0</v>
      </c>
      <c r="K455" s="10"/>
    </row>
    <row r="456" spans="1:11">
      <c r="A456" s="8">
        <v>451</v>
      </c>
      <c r="B456" s="10" t="s">
        <v>5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 ht="25.5">
      <c r="A457" s="8">
        <v>452</v>
      </c>
      <c r="B457" s="13" t="s">
        <v>203</v>
      </c>
      <c r="C457" s="7">
        <f>D457+E457+F457+G457+H457+I457+J457</f>
        <v>0</v>
      </c>
      <c r="D457" s="7">
        <v>0</v>
      </c>
      <c r="E457" s="7">
        <f>E459+E460+E461</f>
        <v>0</v>
      </c>
      <c r="F457" s="7">
        <f>F459+F460+F461</f>
        <v>0</v>
      </c>
      <c r="G457" s="7">
        <v>0</v>
      </c>
      <c r="H457" s="7">
        <v>0</v>
      </c>
      <c r="I457" s="7">
        <v>0</v>
      </c>
      <c r="J457" s="7">
        <v>0</v>
      </c>
      <c r="K457" s="10"/>
    </row>
    <row r="458" spans="1:11">
      <c r="A458" s="8">
        <v>453</v>
      </c>
      <c r="B458" s="13" t="s">
        <v>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>
      <c r="A459" s="8">
        <v>454</v>
      </c>
      <c r="B459" s="10" t="s">
        <v>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>
      <c r="A460" s="8">
        <v>455</v>
      </c>
      <c r="B460" s="10" t="s">
        <v>4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10"/>
    </row>
    <row r="461" spans="1:11">
      <c r="A461" s="8">
        <v>456</v>
      </c>
      <c r="B461" s="10" t="s">
        <v>21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 ht="54">
      <c r="A462" s="8">
        <v>457</v>
      </c>
      <c r="B462" s="12" t="s">
        <v>25</v>
      </c>
      <c r="C462" s="9">
        <f>D462+E462+F462+G462+H462+I462+J462</f>
        <v>6000</v>
      </c>
      <c r="D462" s="9">
        <v>0</v>
      </c>
      <c r="E462" s="9">
        <v>0</v>
      </c>
      <c r="F462" s="9">
        <v>0</v>
      </c>
      <c r="G462" s="9">
        <f>G464+G465+G466</f>
        <v>0</v>
      </c>
      <c r="H462" s="9">
        <f>H464+H465+H466</f>
        <v>3000</v>
      </c>
      <c r="I462" s="9">
        <f>I464+I465+I466</f>
        <v>3000</v>
      </c>
      <c r="J462" s="9">
        <v>0</v>
      </c>
      <c r="K462" s="48" t="s">
        <v>232</v>
      </c>
    </row>
    <row r="463" spans="1:11">
      <c r="A463" s="8">
        <v>458</v>
      </c>
      <c r="B463" s="12" t="s">
        <v>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>
      <c r="A464" s="8">
        <v>459</v>
      </c>
      <c r="B464" s="10" t="s">
        <v>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>
      <c r="A465" s="8">
        <v>460</v>
      </c>
      <c r="B465" s="10" t="s">
        <v>4</v>
      </c>
      <c r="C465" s="7">
        <f>D465+E465+F465+G465+H465+I465+J465</f>
        <v>6000</v>
      </c>
      <c r="D465" s="7">
        <v>0</v>
      </c>
      <c r="E465" s="7">
        <v>0</v>
      </c>
      <c r="F465" s="7">
        <v>0</v>
      </c>
      <c r="G465" s="7">
        <f>G470</f>
        <v>0</v>
      </c>
      <c r="H465" s="7">
        <f>H470</f>
        <v>3000</v>
      </c>
      <c r="I465" s="7">
        <f>I470</f>
        <v>3000</v>
      </c>
      <c r="J465" s="7">
        <v>0</v>
      </c>
      <c r="K465" s="10"/>
    </row>
    <row r="466" spans="1:11">
      <c r="A466" s="8">
        <v>461</v>
      </c>
      <c r="B466" s="10" t="s">
        <v>5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 ht="25.5">
      <c r="A467" s="8">
        <v>462</v>
      </c>
      <c r="B467" s="13" t="s">
        <v>236</v>
      </c>
      <c r="C467" s="7">
        <v>0</v>
      </c>
      <c r="D467" s="7">
        <v>0</v>
      </c>
      <c r="E467" s="7">
        <v>0</v>
      </c>
      <c r="F467" s="7">
        <v>0</v>
      </c>
      <c r="G467" s="7">
        <f>G469+G470+G471</f>
        <v>0</v>
      </c>
      <c r="H467" s="7">
        <f>H468+H469+H470+H471</f>
        <v>3000</v>
      </c>
      <c r="I467" s="7">
        <f>I468+I469+I470+I471</f>
        <v>3000</v>
      </c>
      <c r="J467" s="7">
        <v>0</v>
      </c>
      <c r="K467" s="10"/>
    </row>
    <row r="468" spans="1:11">
      <c r="A468" s="8">
        <v>463</v>
      </c>
      <c r="B468" s="13" t="s">
        <v>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>
        <v>464</v>
      </c>
      <c r="B469" s="10" t="s">
        <v>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>
      <c r="A470" s="8">
        <v>465</v>
      </c>
      <c r="B470" s="10" t="s">
        <v>4</v>
      </c>
      <c r="C470" s="7">
        <f>D470+E470+F470+G470+H470+I470+J470</f>
        <v>6000</v>
      </c>
      <c r="D470" s="7">
        <v>0</v>
      </c>
      <c r="E470" s="7">
        <v>0</v>
      </c>
      <c r="F470" s="7">
        <v>0</v>
      </c>
      <c r="G470" s="7">
        <v>0</v>
      </c>
      <c r="H470" s="7">
        <v>3000</v>
      </c>
      <c r="I470" s="7">
        <v>3000</v>
      </c>
      <c r="J470" s="7">
        <v>0</v>
      </c>
      <c r="K470" s="10"/>
    </row>
    <row r="471" spans="1:11">
      <c r="A471" s="8">
        <v>466</v>
      </c>
      <c r="B471" s="10" t="s">
        <v>21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54">
      <c r="A472" s="8">
        <v>467</v>
      </c>
      <c r="B472" s="12" t="s">
        <v>187</v>
      </c>
      <c r="C472" s="9">
        <f>D472+E472+F472+G472+H472+I472+J472</f>
        <v>4620</v>
      </c>
      <c r="D472" s="9">
        <f>D473+D474+D475+D476</f>
        <v>1620</v>
      </c>
      <c r="E472" s="9">
        <v>0</v>
      </c>
      <c r="F472" s="9">
        <v>0</v>
      </c>
      <c r="G472" s="9">
        <f>G473+G474+G475+G476</f>
        <v>3000</v>
      </c>
      <c r="H472" s="9">
        <f>H474+H475+H476</f>
        <v>0</v>
      </c>
      <c r="I472" s="9">
        <f>I474+I475+I476</f>
        <v>0</v>
      </c>
      <c r="J472" s="9">
        <v>0</v>
      </c>
      <c r="K472" s="48" t="s">
        <v>232</v>
      </c>
    </row>
    <row r="473" spans="1:11">
      <c r="A473" s="8">
        <v>468</v>
      </c>
      <c r="B473" s="10" t="s">
        <v>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>
      <c r="A474" s="8">
        <v>469</v>
      </c>
      <c r="B474" s="10" t="s">
        <v>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>
      <c r="A475" s="8">
        <v>470</v>
      </c>
      <c r="B475" s="10" t="s">
        <v>4</v>
      </c>
      <c r="C475" s="7">
        <f>D475+E475+F475+G475+H475+I475+J475</f>
        <v>4620</v>
      </c>
      <c r="D475" s="7">
        <f>D480+D485+D490+D495+D500</f>
        <v>1620</v>
      </c>
      <c r="E475" s="7">
        <v>0</v>
      </c>
      <c r="F475" s="7">
        <v>0</v>
      </c>
      <c r="G475" s="7">
        <f>G480+G485+G490+G495+G500</f>
        <v>3000</v>
      </c>
      <c r="H475" s="7">
        <f>H480+H485+H490+H495+H500</f>
        <v>0</v>
      </c>
      <c r="I475" s="7">
        <f>I480+I485+I490+I495+I500</f>
        <v>0</v>
      </c>
      <c r="J475" s="7">
        <v>0</v>
      </c>
      <c r="K475" s="10"/>
    </row>
    <row r="476" spans="1:11">
      <c r="A476" s="8">
        <v>471</v>
      </c>
      <c r="B476" s="10" t="s">
        <v>21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 ht="25.5">
      <c r="A477" s="8">
        <v>472</v>
      </c>
      <c r="B477" s="13" t="s">
        <v>196</v>
      </c>
      <c r="C477" s="7">
        <v>0</v>
      </c>
      <c r="D477" s="7">
        <f>D478+D479+D480+D481</f>
        <v>1620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>
      <c r="A478" s="8">
        <v>473</v>
      </c>
      <c r="B478" s="13" t="s">
        <v>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>
      <c r="A479" s="8">
        <v>474</v>
      </c>
      <c r="B479" s="10" t="s">
        <v>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>
      <c r="A480" s="8">
        <v>475</v>
      </c>
      <c r="B480" s="10" t="s">
        <v>4</v>
      </c>
      <c r="C480" s="7">
        <v>0</v>
      </c>
      <c r="D480" s="7">
        <f>1620</f>
        <v>1620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>
      <c r="A481" s="8">
        <v>476</v>
      </c>
      <c r="B481" s="10" t="s">
        <v>5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25.5">
      <c r="A482" s="8">
        <v>477</v>
      </c>
      <c r="B482" s="13" t="s">
        <v>197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10"/>
    </row>
    <row r="483" spans="1:11">
      <c r="A483" s="8">
        <v>478</v>
      </c>
      <c r="B483" s="13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>
      <c r="A484" s="8">
        <v>479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>
      <c r="A485" s="8">
        <v>480</v>
      </c>
      <c r="B485" s="10" t="s">
        <v>4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0"/>
    </row>
    <row r="486" spans="1:11">
      <c r="A486" s="8">
        <v>481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482</v>
      </c>
      <c r="B487" s="13" t="s">
        <v>237</v>
      </c>
      <c r="C487" s="7">
        <f>D487+E487+F487+G487+H487+I487+J487</f>
        <v>2000</v>
      </c>
      <c r="D487" s="7">
        <v>0</v>
      </c>
      <c r="E487" s="7">
        <v>0</v>
      </c>
      <c r="F487" s="7">
        <v>0</v>
      </c>
      <c r="G487" s="7">
        <f>G488+G489+G490+G491</f>
        <v>2000</v>
      </c>
      <c r="H487" s="7">
        <f>H489+H490+H491</f>
        <v>0</v>
      </c>
      <c r="I487" s="7">
        <f>I489+I490+I491</f>
        <v>0</v>
      </c>
      <c r="J487" s="7">
        <v>0</v>
      </c>
      <c r="K487" s="10"/>
    </row>
    <row r="488" spans="1:11">
      <c r="A488" s="8">
        <v>483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>
      <c r="A489" s="8">
        <v>484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485</v>
      </c>
      <c r="B490" s="10" t="s">
        <v>4</v>
      </c>
      <c r="C490" s="7">
        <f>D490+E490+F490+G490+H490+I490+J490</f>
        <v>2000</v>
      </c>
      <c r="D490" s="7">
        <v>0</v>
      </c>
      <c r="E490" s="7">
        <v>0</v>
      </c>
      <c r="F490" s="7">
        <v>0</v>
      </c>
      <c r="G490" s="7">
        <v>2000</v>
      </c>
      <c r="H490" s="7">
        <v>0</v>
      </c>
      <c r="I490" s="7">
        <v>0</v>
      </c>
      <c r="J490" s="7">
        <v>0</v>
      </c>
      <c r="K490" s="10"/>
    </row>
    <row r="491" spans="1:11">
      <c r="A491" s="8">
        <v>486</v>
      </c>
      <c r="B491" s="10" t="s">
        <v>5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25.5">
      <c r="A492" s="8">
        <v>487</v>
      </c>
      <c r="B492" s="13" t="s">
        <v>238</v>
      </c>
      <c r="C492" s="7">
        <f>D492+E492+F492+G492+H492+I492+J492</f>
        <v>1000</v>
      </c>
      <c r="D492" s="7">
        <v>0</v>
      </c>
      <c r="E492" s="7">
        <v>0</v>
      </c>
      <c r="F492" s="7">
        <v>0</v>
      </c>
      <c r="G492" s="7">
        <f>G493+G494+G495+G496</f>
        <v>1000</v>
      </c>
      <c r="H492" s="7">
        <f>H494+H495+H496</f>
        <v>0</v>
      </c>
      <c r="I492" s="7">
        <v>0</v>
      </c>
      <c r="J492" s="7">
        <v>0</v>
      </c>
      <c r="K492" s="10"/>
    </row>
    <row r="493" spans="1:11">
      <c r="A493" s="8">
        <v>488</v>
      </c>
      <c r="B493" s="13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>
      <c r="A494" s="8">
        <v>489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>
      <c r="A495" s="8">
        <v>490</v>
      </c>
      <c r="B495" s="10" t="s">
        <v>4</v>
      </c>
      <c r="C495" s="7">
        <f>D495+E495+F495+G495+H495+I495+J495</f>
        <v>1000</v>
      </c>
      <c r="D495" s="7">
        <v>0</v>
      </c>
      <c r="E495" s="7">
        <v>0</v>
      </c>
      <c r="F495" s="7">
        <v>0</v>
      </c>
      <c r="G495" s="7">
        <v>1000</v>
      </c>
      <c r="H495" s="7">
        <v>0</v>
      </c>
      <c r="I495" s="7">
        <v>0</v>
      </c>
      <c r="J495" s="7">
        <v>0</v>
      </c>
      <c r="K495" s="10"/>
    </row>
    <row r="496" spans="1:11">
      <c r="A496" s="8">
        <v>491</v>
      </c>
      <c r="B496" s="10" t="s">
        <v>5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38.25">
      <c r="A497" s="8">
        <v>492</v>
      </c>
      <c r="B497" s="13" t="s">
        <v>204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10"/>
    </row>
    <row r="498" spans="1:11">
      <c r="A498" s="8">
        <v>493</v>
      </c>
      <c r="B498" s="13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>
      <c r="A499" s="8">
        <v>494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>
      <c r="A500" s="8">
        <v>495</v>
      </c>
      <c r="B500" s="10" t="s">
        <v>4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>
      <c r="A501" s="8">
        <v>496</v>
      </c>
      <c r="B501" s="10" t="s">
        <v>15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51">
      <c r="A502" s="8">
        <v>497</v>
      </c>
      <c r="B502" s="41" t="s">
        <v>74</v>
      </c>
      <c r="C502" s="7">
        <v>0</v>
      </c>
      <c r="D502" s="7">
        <v>0</v>
      </c>
      <c r="E502" s="7">
        <f>E503+E504+E505+E506</f>
        <v>300</v>
      </c>
      <c r="F502" s="7">
        <v>0</v>
      </c>
      <c r="G502" s="7">
        <v>0</v>
      </c>
      <c r="H502" s="7">
        <f>H504+H505+H511</f>
        <v>0</v>
      </c>
      <c r="I502" s="7">
        <f>I504+I505+I511</f>
        <v>0</v>
      </c>
      <c r="J502" s="7">
        <v>0</v>
      </c>
      <c r="K502" s="10"/>
    </row>
    <row r="503" spans="1:11">
      <c r="A503" s="8">
        <v>498</v>
      </c>
      <c r="B503" s="41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>
      <c r="A504" s="8">
        <v>499</v>
      </c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>
      <c r="A505" s="8">
        <v>500</v>
      </c>
      <c r="B505" s="10" t="s">
        <v>4</v>
      </c>
      <c r="C505" s="7">
        <v>0</v>
      </c>
      <c r="D505" s="7">
        <v>0</v>
      </c>
      <c r="E505" s="7">
        <f>E510</f>
        <v>300</v>
      </c>
      <c r="F505" s="7">
        <v>0</v>
      </c>
      <c r="G505" s="7">
        <v>0</v>
      </c>
      <c r="H505" s="7">
        <f>H515</f>
        <v>0</v>
      </c>
      <c r="I505" s="7">
        <f>I515</f>
        <v>0</v>
      </c>
      <c r="J505" s="7">
        <v>0</v>
      </c>
      <c r="K505" s="10"/>
    </row>
    <row r="506" spans="1:11">
      <c r="A506" s="8">
        <v>501</v>
      </c>
      <c r="B506" s="10" t="s">
        <v>23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54">
      <c r="A507" s="8">
        <v>502</v>
      </c>
      <c r="B507" s="12" t="s">
        <v>355</v>
      </c>
      <c r="C507" s="9">
        <f>D507+E507+F507+G507+H507+I507+J507</f>
        <v>300</v>
      </c>
      <c r="D507" s="9">
        <v>0</v>
      </c>
      <c r="E507" s="9">
        <f>E508+E509+E510+E511</f>
        <v>300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10"/>
    </row>
    <row r="508" spans="1:11">
      <c r="A508" s="8">
        <v>503</v>
      </c>
      <c r="B508" s="10" t="s">
        <v>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10"/>
    </row>
    <row r="509" spans="1:11">
      <c r="A509" s="8">
        <v>504</v>
      </c>
      <c r="B509" s="10" t="s">
        <v>3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10"/>
    </row>
    <row r="510" spans="1:11">
      <c r="A510" s="8">
        <v>505</v>
      </c>
      <c r="B510" s="10" t="s">
        <v>30</v>
      </c>
      <c r="C510" s="7">
        <f>D510+E510+F510+G510+H510+I510+J510</f>
        <v>300</v>
      </c>
      <c r="D510" s="7">
        <v>0</v>
      </c>
      <c r="E510" s="7">
        <v>300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>
      <c r="A511" s="8">
        <v>506</v>
      </c>
      <c r="B511" s="10" t="s">
        <v>5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0"/>
    </row>
    <row r="512" spans="1:11" ht="15" customHeight="1">
      <c r="A512" s="8">
        <v>507</v>
      </c>
      <c r="B512" s="66" t="s">
        <v>290</v>
      </c>
      <c r="C512" s="67"/>
      <c r="D512" s="67"/>
      <c r="E512" s="67"/>
      <c r="F512" s="67"/>
      <c r="G512" s="67"/>
      <c r="H512" s="67"/>
      <c r="I512" s="67"/>
      <c r="J512" s="67"/>
      <c r="K512" s="68"/>
    </row>
    <row r="513" spans="1:11">
      <c r="A513" s="8">
        <v>508</v>
      </c>
      <c r="B513" s="40" t="s">
        <v>75</v>
      </c>
      <c r="C513" s="9">
        <f>D513+E513+F513+G513+H513+I513+J513</f>
        <v>74538.100000000006</v>
      </c>
      <c r="D513" s="9">
        <f>D515+D516+D517</f>
        <v>19545.7</v>
      </c>
      <c r="E513" s="9">
        <f>E515+E516+E517</f>
        <v>19452.3</v>
      </c>
      <c r="F513" s="9">
        <f>F515+F516+F517</f>
        <v>30370</v>
      </c>
      <c r="G513" s="9">
        <f>G515+G516+G517</f>
        <v>1200</v>
      </c>
      <c r="H513" s="9">
        <f t="shared" ref="H513:J513" si="79">H515+H516+H517</f>
        <v>1260</v>
      </c>
      <c r="I513" s="9">
        <f t="shared" si="79"/>
        <v>1322</v>
      </c>
      <c r="J513" s="9">
        <f t="shared" si="79"/>
        <v>1388.1</v>
      </c>
      <c r="K513" s="10"/>
    </row>
    <row r="514" spans="1:11">
      <c r="A514" s="8">
        <v>509</v>
      </c>
      <c r="B514" s="41" t="s">
        <v>2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10"/>
    </row>
    <row r="515" spans="1:11">
      <c r="A515" s="8">
        <v>510</v>
      </c>
      <c r="B515" s="10" t="s">
        <v>3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10"/>
    </row>
    <row r="516" spans="1:11">
      <c r="A516" s="8">
        <v>511</v>
      </c>
      <c r="B516" s="10" t="s">
        <v>4</v>
      </c>
      <c r="C516" s="9">
        <f>D516+E516+F516+G516+H516+I516+J516</f>
        <v>74538.100000000006</v>
      </c>
      <c r="D516" s="9">
        <f>D522</f>
        <v>19545.7</v>
      </c>
      <c r="E516" s="9">
        <f>E522</f>
        <v>19452.3</v>
      </c>
      <c r="F516" s="9">
        <f>F522</f>
        <v>30370</v>
      </c>
      <c r="G516" s="9">
        <f>G522</f>
        <v>1200</v>
      </c>
      <c r="H516" s="9">
        <f t="shared" ref="H516:J516" si="80">H522</f>
        <v>1260</v>
      </c>
      <c r="I516" s="9">
        <f t="shared" si="80"/>
        <v>1322</v>
      </c>
      <c r="J516" s="9">
        <f t="shared" si="80"/>
        <v>1388.1</v>
      </c>
      <c r="K516" s="10"/>
    </row>
    <row r="517" spans="1:11">
      <c r="A517" s="8">
        <v>512</v>
      </c>
      <c r="B517" s="10" t="s">
        <v>5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10"/>
    </row>
    <row r="518" spans="1:11">
      <c r="A518" s="8">
        <v>513</v>
      </c>
      <c r="B518" s="10" t="s">
        <v>20</v>
      </c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5.5">
      <c r="A519" s="8">
        <v>514</v>
      </c>
      <c r="B519" s="41" t="s">
        <v>76</v>
      </c>
      <c r="C519" s="7">
        <f>D519+E519+F519+G519+H519+I519+J519</f>
        <v>74538.100000000006</v>
      </c>
      <c r="D519" s="7">
        <f>D521+D522+D523</f>
        <v>19545.7</v>
      </c>
      <c r="E519" s="7">
        <f>E521+E522+E523</f>
        <v>19452.3</v>
      </c>
      <c r="F519" s="7">
        <f>F521+F522+F523</f>
        <v>30370</v>
      </c>
      <c r="G519" s="7">
        <f>G521+G522+G523</f>
        <v>1200</v>
      </c>
      <c r="H519" s="7">
        <f t="shared" ref="H519:J519" si="81">H521+H522+H523</f>
        <v>1260</v>
      </c>
      <c r="I519" s="7">
        <f t="shared" si="81"/>
        <v>1322</v>
      </c>
      <c r="J519" s="7">
        <f t="shared" si="81"/>
        <v>1388.1</v>
      </c>
      <c r="K519" s="10"/>
    </row>
    <row r="520" spans="1:11">
      <c r="A520" s="8">
        <v>515</v>
      </c>
      <c r="B520" s="41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516</v>
      </c>
      <c r="B521" s="10" t="s">
        <v>3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0"/>
    </row>
    <row r="522" spans="1:11">
      <c r="A522" s="8">
        <v>517</v>
      </c>
      <c r="B522" s="10" t="s">
        <v>4</v>
      </c>
      <c r="C522" s="7">
        <f>D522+E522+F522+G522+H522+I522+J522</f>
        <v>74538.100000000006</v>
      </c>
      <c r="D522" s="7">
        <f>D527+D552</f>
        <v>19545.7</v>
      </c>
      <c r="E522" s="7">
        <f>E527+E552</f>
        <v>19452.3</v>
      </c>
      <c r="F522" s="7">
        <f>F527+F552</f>
        <v>30370</v>
      </c>
      <c r="G522" s="7">
        <f>G527+G552</f>
        <v>1200</v>
      </c>
      <c r="H522" s="7">
        <f t="shared" ref="H522:J522" si="82">H527+H552</f>
        <v>1260</v>
      </c>
      <c r="I522" s="7">
        <f t="shared" si="82"/>
        <v>1322</v>
      </c>
      <c r="J522" s="7">
        <f t="shared" si="82"/>
        <v>1388.1</v>
      </c>
      <c r="K522" s="10"/>
    </row>
    <row r="523" spans="1:11">
      <c r="A523" s="8">
        <v>518</v>
      </c>
      <c r="B523" s="10" t="s">
        <v>21</v>
      </c>
      <c r="C523" s="7">
        <f t="shared" ref="C523:C547" si="83">D523+E523+F523+G523+H523+I523+J523</f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10"/>
    </row>
    <row r="524" spans="1:11" ht="54">
      <c r="A524" s="8">
        <v>519</v>
      </c>
      <c r="B524" s="12" t="s">
        <v>26</v>
      </c>
      <c r="C524" s="9">
        <f t="shared" si="83"/>
        <v>5320.1</v>
      </c>
      <c r="D524" s="9">
        <f>D526+D527+D528</f>
        <v>50</v>
      </c>
      <c r="E524" s="9">
        <f>E526+E527+E528</f>
        <v>0</v>
      </c>
      <c r="F524" s="9">
        <f>F526+F527+F528</f>
        <v>100</v>
      </c>
      <c r="G524" s="9">
        <f>G525+G526+G527+G528</f>
        <v>1200</v>
      </c>
      <c r="H524" s="9">
        <f>H525+H526+H527+H528</f>
        <v>1260</v>
      </c>
      <c r="I524" s="9">
        <f>I525+I526+I527+I528</f>
        <v>1322</v>
      </c>
      <c r="J524" s="9">
        <f>J525+J526+J527+J528</f>
        <v>1388.1</v>
      </c>
      <c r="K524" s="10">
        <v>34.35</v>
      </c>
    </row>
    <row r="525" spans="1:11">
      <c r="A525" s="8">
        <v>520</v>
      </c>
      <c r="B525" s="10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>
      <c r="A526" s="8">
        <v>521</v>
      </c>
      <c r="B526" s="10" t="s">
        <v>3</v>
      </c>
      <c r="C526" s="7">
        <f t="shared" si="83"/>
        <v>0</v>
      </c>
      <c r="D526" s="7">
        <f t="shared" ref="D526:D546" si="84">E526+F526+G526+H526+I526+J526+K526</f>
        <v>0</v>
      </c>
      <c r="E526" s="7">
        <f t="shared" ref="E526:E546" si="85">F526+G526+H526+I526+J526+K526+L526</f>
        <v>0</v>
      </c>
      <c r="F526" s="7">
        <f t="shared" ref="F526:F546" si="86">G526+H526+I526+J526+K526+L526+M526</f>
        <v>0</v>
      </c>
      <c r="G526" s="7">
        <f t="shared" ref="G526:G546" si="87">H526+I526+J526+K526+L526+M526+N526</f>
        <v>0</v>
      </c>
      <c r="H526" s="7">
        <f t="shared" ref="H526" si="88">I526+J526+K526+L526+M526+N526+O526</f>
        <v>0</v>
      </c>
      <c r="I526" s="7">
        <f t="shared" ref="I526" si="89">J526+K526+L526+M526+N526+O526+P526</f>
        <v>0</v>
      </c>
      <c r="J526" s="7">
        <f t="shared" ref="J526" si="90">K526+L526+M526+N526+O526+P526+Q526</f>
        <v>0</v>
      </c>
      <c r="K526" s="10"/>
    </row>
    <row r="527" spans="1:11">
      <c r="A527" s="8">
        <v>522</v>
      </c>
      <c r="B527" s="10" t="s">
        <v>4</v>
      </c>
      <c r="C527" s="7">
        <f t="shared" si="83"/>
        <v>5320.1</v>
      </c>
      <c r="D527" s="7">
        <f>D532+D537+D542+D547</f>
        <v>50</v>
      </c>
      <c r="E527" s="7">
        <v>0</v>
      </c>
      <c r="F527" s="7">
        <f>F532+F537+F542+F547</f>
        <v>100</v>
      </c>
      <c r="G527" s="7">
        <f>G542+G547</f>
        <v>1200</v>
      </c>
      <c r="H527" s="7">
        <f t="shared" ref="H527:J527" si="91">H542+H547</f>
        <v>1260</v>
      </c>
      <c r="I527" s="7">
        <f t="shared" si="91"/>
        <v>1322</v>
      </c>
      <c r="J527" s="7">
        <f t="shared" si="91"/>
        <v>1388.1</v>
      </c>
      <c r="K527" s="10"/>
    </row>
    <row r="528" spans="1:11">
      <c r="A528" s="8">
        <v>523</v>
      </c>
      <c r="B528" s="10" t="s">
        <v>5</v>
      </c>
      <c r="C528" s="7">
        <f t="shared" si="83"/>
        <v>0</v>
      </c>
      <c r="D528" s="7">
        <f t="shared" si="84"/>
        <v>0</v>
      </c>
      <c r="E528" s="7">
        <f t="shared" si="85"/>
        <v>0</v>
      </c>
      <c r="F528" s="7">
        <f t="shared" si="86"/>
        <v>0</v>
      </c>
      <c r="G528" s="7">
        <f t="shared" si="87"/>
        <v>0</v>
      </c>
      <c r="H528" s="7">
        <f t="shared" ref="H528:H538" si="92">I528+J528+K528+L528+M528+N528+O528</f>
        <v>0</v>
      </c>
      <c r="I528" s="7">
        <f t="shared" ref="I528:I538" si="93">J528+K528+L528+M528+N528+O528+P528</f>
        <v>0</v>
      </c>
      <c r="J528" s="7">
        <f t="shared" ref="J528:J538" si="94">K528+L528+M528+N528+O528+P528+Q528</f>
        <v>0</v>
      </c>
      <c r="K528" s="10"/>
    </row>
    <row r="529" spans="1:11" ht="76.5">
      <c r="A529" s="8">
        <v>524</v>
      </c>
      <c r="B529" s="13" t="s">
        <v>239</v>
      </c>
      <c r="C529" s="7">
        <f t="shared" si="83"/>
        <v>0</v>
      </c>
      <c r="D529" s="7">
        <f t="shared" si="84"/>
        <v>0</v>
      </c>
      <c r="E529" s="7">
        <f t="shared" si="85"/>
        <v>0</v>
      </c>
      <c r="F529" s="7">
        <f t="shared" si="86"/>
        <v>0</v>
      </c>
      <c r="G529" s="7">
        <f t="shared" si="87"/>
        <v>0</v>
      </c>
      <c r="H529" s="7">
        <f t="shared" si="92"/>
        <v>0</v>
      </c>
      <c r="I529" s="7">
        <f t="shared" si="93"/>
        <v>0</v>
      </c>
      <c r="J529" s="7">
        <f t="shared" si="94"/>
        <v>0</v>
      </c>
      <c r="K529" s="10"/>
    </row>
    <row r="530" spans="1:11">
      <c r="A530" s="8">
        <v>525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526</v>
      </c>
      <c r="B531" s="10" t="s">
        <v>3</v>
      </c>
      <c r="C531" s="7">
        <f t="shared" si="83"/>
        <v>0</v>
      </c>
      <c r="D531" s="7">
        <f t="shared" si="84"/>
        <v>0</v>
      </c>
      <c r="E531" s="7">
        <f t="shared" si="85"/>
        <v>0</v>
      </c>
      <c r="F531" s="7">
        <f t="shared" si="86"/>
        <v>0</v>
      </c>
      <c r="G531" s="7">
        <f t="shared" si="87"/>
        <v>0</v>
      </c>
      <c r="H531" s="7">
        <f t="shared" si="92"/>
        <v>0</v>
      </c>
      <c r="I531" s="7">
        <f t="shared" si="93"/>
        <v>0</v>
      </c>
      <c r="J531" s="7">
        <f t="shared" si="94"/>
        <v>0</v>
      </c>
      <c r="K531" s="10"/>
    </row>
    <row r="532" spans="1:11">
      <c r="A532" s="8">
        <v>527</v>
      </c>
      <c r="B532" s="10" t="s">
        <v>4</v>
      </c>
      <c r="C532" s="7">
        <f t="shared" si="83"/>
        <v>0</v>
      </c>
      <c r="D532" s="7">
        <f t="shared" si="84"/>
        <v>0</v>
      </c>
      <c r="E532" s="7">
        <f t="shared" si="85"/>
        <v>0</v>
      </c>
      <c r="F532" s="7">
        <f t="shared" si="86"/>
        <v>0</v>
      </c>
      <c r="G532" s="7">
        <f t="shared" si="87"/>
        <v>0</v>
      </c>
      <c r="H532" s="7">
        <f t="shared" si="92"/>
        <v>0</v>
      </c>
      <c r="I532" s="7">
        <f t="shared" si="93"/>
        <v>0</v>
      </c>
      <c r="J532" s="7">
        <f t="shared" si="94"/>
        <v>0</v>
      </c>
      <c r="K532" s="10"/>
    </row>
    <row r="533" spans="1:11">
      <c r="A533" s="8">
        <v>528</v>
      </c>
      <c r="B533" s="10" t="s">
        <v>5</v>
      </c>
      <c r="C533" s="7">
        <f t="shared" si="83"/>
        <v>0</v>
      </c>
      <c r="D533" s="7">
        <f t="shared" si="84"/>
        <v>0</v>
      </c>
      <c r="E533" s="7">
        <f t="shared" si="85"/>
        <v>0</v>
      </c>
      <c r="F533" s="7">
        <f t="shared" si="86"/>
        <v>0</v>
      </c>
      <c r="G533" s="7">
        <f t="shared" si="87"/>
        <v>0</v>
      </c>
      <c r="H533" s="7">
        <f t="shared" si="92"/>
        <v>0</v>
      </c>
      <c r="I533" s="7">
        <f t="shared" si="93"/>
        <v>0</v>
      </c>
      <c r="J533" s="7">
        <f t="shared" si="94"/>
        <v>0</v>
      </c>
      <c r="K533" s="10"/>
    </row>
    <row r="534" spans="1:11" ht="51" customHeight="1">
      <c r="A534" s="8">
        <v>529</v>
      </c>
      <c r="B534" s="13" t="s">
        <v>240</v>
      </c>
      <c r="C534" s="7">
        <f t="shared" si="83"/>
        <v>0</v>
      </c>
      <c r="D534" s="7">
        <v>0</v>
      </c>
      <c r="E534" s="7">
        <f>E535+E536+E537+E538</f>
        <v>0</v>
      </c>
      <c r="F534" s="7">
        <f t="shared" si="86"/>
        <v>0</v>
      </c>
      <c r="G534" s="7">
        <f t="shared" si="87"/>
        <v>0</v>
      </c>
      <c r="H534" s="7">
        <f t="shared" si="92"/>
        <v>0</v>
      </c>
      <c r="I534" s="7">
        <f t="shared" si="93"/>
        <v>0</v>
      </c>
      <c r="J534" s="7">
        <f t="shared" si="94"/>
        <v>0</v>
      </c>
      <c r="K534" s="10"/>
    </row>
    <row r="535" spans="1:11">
      <c r="A535" s="8">
        <v>530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>
      <c r="A536" s="8">
        <v>531</v>
      </c>
      <c r="B536" s="10" t="s">
        <v>3</v>
      </c>
      <c r="C536" s="7">
        <f t="shared" si="83"/>
        <v>0</v>
      </c>
      <c r="D536" s="7">
        <f t="shared" si="84"/>
        <v>0</v>
      </c>
      <c r="E536" s="7">
        <f t="shared" si="85"/>
        <v>0</v>
      </c>
      <c r="F536" s="7">
        <f t="shared" si="86"/>
        <v>0</v>
      </c>
      <c r="G536" s="7">
        <f t="shared" si="87"/>
        <v>0</v>
      </c>
      <c r="H536" s="7">
        <f t="shared" si="92"/>
        <v>0</v>
      </c>
      <c r="I536" s="7">
        <f t="shared" si="93"/>
        <v>0</v>
      </c>
      <c r="J536" s="7">
        <f t="shared" si="94"/>
        <v>0</v>
      </c>
      <c r="K536" s="10"/>
    </row>
    <row r="537" spans="1:11">
      <c r="A537" s="8">
        <v>532</v>
      </c>
      <c r="B537" s="10" t="s">
        <v>4</v>
      </c>
      <c r="C537" s="7">
        <f t="shared" si="83"/>
        <v>0</v>
      </c>
      <c r="D537" s="7">
        <v>0</v>
      </c>
      <c r="E537" s="7">
        <v>0</v>
      </c>
      <c r="F537" s="7">
        <f t="shared" si="86"/>
        <v>0</v>
      </c>
      <c r="G537" s="7">
        <f t="shared" si="87"/>
        <v>0</v>
      </c>
      <c r="H537" s="7">
        <f t="shared" si="92"/>
        <v>0</v>
      </c>
      <c r="I537" s="7">
        <f t="shared" si="93"/>
        <v>0</v>
      </c>
      <c r="J537" s="7">
        <f t="shared" si="94"/>
        <v>0</v>
      </c>
      <c r="K537" s="10"/>
    </row>
    <row r="538" spans="1:11">
      <c r="A538" s="8">
        <v>533</v>
      </c>
      <c r="B538" s="10" t="s">
        <v>5</v>
      </c>
      <c r="C538" s="7">
        <f t="shared" si="83"/>
        <v>0</v>
      </c>
      <c r="D538" s="7">
        <f t="shared" si="84"/>
        <v>0</v>
      </c>
      <c r="E538" s="7">
        <f t="shared" si="85"/>
        <v>0</v>
      </c>
      <c r="F538" s="7">
        <f t="shared" si="86"/>
        <v>0</v>
      </c>
      <c r="G538" s="7">
        <f t="shared" si="87"/>
        <v>0</v>
      </c>
      <c r="H538" s="7">
        <f t="shared" si="92"/>
        <v>0</v>
      </c>
      <c r="I538" s="7">
        <f t="shared" si="93"/>
        <v>0</v>
      </c>
      <c r="J538" s="7">
        <f t="shared" si="94"/>
        <v>0</v>
      </c>
      <c r="K538" s="10"/>
    </row>
    <row r="539" spans="1:11" ht="16.149999999999999" customHeight="1">
      <c r="A539" s="8">
        <v>534</v>
      </c>
      <c r="B539" s="13" t="s">
        <v>205</v>
      </c>
      <c r="C539" s="7">
        <f t="shared" si="83"/>
        <v>580.5</v>
      </c>
      <c r="D539" s="7">
        <f>D540+D541+D542+D543</f>
        <v>50</v>
      </c>
      <c r="E539" s="7">
        <v>0</v>
      </c>
      <c r="F539" s="7">
        <v>100</v>
      </c>
      <c r="G539" s="7">
        <f>G540+G541+G542+G543</f>
        <v>100</v>
      </c>
      <c r="H539" s="7">
        <v>105</v>
      </c>
      <c r="I539" s="7">
        <v>110</v>
      </c>
      <c r="J539" s="7">
        <v>115.5</v>
      </c>
      <c r="K539" s="10"/>
    </row>
    <row r="540" spans="1:11">
      <c r="A540" s="8">
        <v>535</v>
      </c>
      <c r="B540" s="13" t="s">
        <v>2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>
      <c r="A541" s="8">
        <v>536</v>
      </c>
      <c r="B541" s="10" t="s">
        <v>3</v>
      </c>
      <c r="C541" s="7">
        <f t="shared" si="83"/>
        <v>0</v>
      </c>
      <c r="D541" s="7">
        <f t="shared" si="84"/>
        <v>0</v>
      </c>
      <c r="E541" s="7">
        <f t="shared" si="85"/>
        <v>0</v>
      </c>
      <c r="F541" s="7">
        <f t="shared" si="86"/>
        <v>0</v>
      </c>
      <c r="G541" s="7">
        <f t="shared" si="87"/>
        <v>0</v>
      </c>
      <c r="H541" s="7">
        <f t="shared" ref="H541" si="95">I541+J541+K541+L541+M541+N541+O541</f>
        <v>0</v>
      </c>
      <c r="I541" s="7">
        <f t="shared" ref="I541" si="96">J541+K541+L541+M541+N541+O541+P541</f>
        <v>0</v>
      </c>
      <c r="J541" s="7">
        <f t="shared" ref="J541" si="97">K541+L541+M541+N541+O541+P541+Q541</f>
        <v>0</v>
      </c>
      <c r="K541" s="10"/>
    </row>
    <row r="542" spans="1:11">
      <c r="A542" s="8">
        <v>537</v>
      </c>
      <c r="B542" s="10" t="s">
        <v>4</v>
      </c>
      <c r="C542" s="7">
        <f t="shared" si="83"/>
        <v>580.5</v>
      </c>
      <c r="D542" s="7">
        <v>50</v>
      </c>
      <c r="E542" s="7">
        <v>0</v>
      </c>
      <c r="F542" s="7">
        <v>100</v>
      </c>
      <c r="G542" s="7">
        <v>100</v>
      </c>
      <c r="H542" s="7">
        <v>105</v>
      </c>
      <c r="I542" s="7">
        <v>110</v>
      </c>
      <c r="J542" s="7">
        <v>115.5</v>
      </c>
      <c r="K542" s="10"/>
    </row>
    <row r="543" spans="1:11">
      <c r="A543" s="8">
        <v>538</v>
      </c>
      <c r="B543" s="10" t="s">
        <v>5</v>
      </c>
      <c r="C543" s="7">
        <f t="shared" si="83"/>
        <v>0</v>
      </c>
      <c r="D543" s="7">
        <f t="shared" si="84"/>
        <v>0</v>
      </c>
      <c r="E543" s="7">
        <f t="shared" si="85"/>
        <v>0</v>
      </c>
      <c r="F543" s="7">
        <f t="shared" si="86"/>
        <v>0</v>
      </c>
      <c r="G543" s="7">
        <f t="shared" si="87"/>
        <v>0</v>
      </c>
      <c r="H543" s="7">
        <f t="shared" ref="H543" si="98">I543+J543+K543+L543+M543+N543+O543</f>
        <v>0</v>
      </c>
      <c r="I543" s="7">
        <f t="shared" ref="I543" si="99">J543+K543+L543+M543+N543+O543+P543</f>
        <v>0</v>
      </c>
      <c r="J543" s="7">
        <f t="shared" ref="J543" si="100">K543+L543+M543+N543+O543+P543+Q543</f>
        <v>0</v>
      </c>
      <c r="K543" s="10"/>
    </row>
    <row r="544" spans="1:11">
      <c r="A544" s="8">
        <v>539</v>
      </c>
      <c r="B544" s="13" t="s">
        <v>206</v>
      </c>
      <c r="C544" s="7">
        <f t="shared" si="83"/>
        <v>4739.6000000000004</v>
      </c>
      <c r="D544" s="7">
        <v>0</v>
      </c>
      <c r="E544" s="7">
        <v>0</v>
      </c>
      <c r="F544" s="7">
        <v>0</v>
      </c>
      <c r="G544" s="7">
        <f>G545+G546+G547+G548</f>
        <v>1100</v>
      </c>
      <c r="H544" s="7">
        <v>1155</v>
      </c>
      <c r="I544" s="7">
        <v>1212</v>
      </c>
      <c r="J544" s="7">
        <v>1272.5999999999999</v>
      </c>
      <c r="K544" s="10"/>
    </row>
    <row r="545" spans="1:11">
      <c r="A545" s="8">
        <v>540</v>
      </c>
      <c r="B545" s="13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541</v>
      </c>
      <c r="B546" s="10" t="s">
        <v>3</v>
      </c>
      <c r="C546" s="7">
        <f t="shared" si="83"/>
        <v>0</v>
      </c>
      <c r="D546" s="7">
        <f t="shared" si="84"/>
        <v>0</v>
      </c>
      <c r="E546" s="7">
        <f t="shared" si="85"/>
        <v>0</v>
      </c>
      <c r="F546" s="7">
        <f t="shared" si="86"/>
        <v>0</v>
      </c>
      <c r="G546" s="7">
        <f t="shared" si="87"/>
        <v>0</v>
      </c>
      <c r="H546" s="7">
        <f t="shared" ref="H546" si="101">I546+J546+K546+L546+M546+N546+O546</f>
        <v>0</v>
      </c>
      <c r="I546" s="7">
        <f t="shared" ref="I546" si="102">J546+K546+L546+M546+N546+O546+P546</f>
        <v>0</v>
      </c>
      <c r="J546" s="7">
        <f t="shared" ref="J546" si="103">K546+L546+M546+N546+O546+P546+Q546</f>
        <v>0</v>
      </c>
      <c r="K546" s="10"/>
    </row>
    <row r="547" spans="1:11">
      <c r="A547" s="8">
        <v>542</v>
      </c>
      <c r="B547" s="10" t="s">
        <v>4</v>
      </c>
      <c r="C547" s="7">
        <f t="shared" si="83"/>
        <v>4739.6000000000004</v>
      </c>
      <c r="D547" s="7">
        <v>0</v>
      </c>
      <c r="E547" s="7">
        <v>0</v>
      </c>
      <c r="F547" s="7">
        <v>0</v>
      </c>
      <c r="G547" s="7">
        <v>1100</v>
      </c>
      <c r="H547" s="7">
        <v>1155</v>
      </c>
      <c r="I547" s="7">
        <v>1212</v>
      </c>
      <c r="J547" s="7">
        <v>1272.5999999999999</v>
      </c>
      <c r="K547" s="10"/>
    </row>
    <row r="548" spans="1:11">
      <c r="A548" s="8">
        <v>543</v>
      </c>
      <c r="B548" s="10" t="s">
        <v>23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 ht="41.25" customHeight="1">
      <c r="A549" s="8">
        <v>544</v>
      </c>
      <c r="B549" s="12" t="s">
        <v>220</v>
      </c>
      <c r="C549" s="9">
        <f>D549+E549+F549+G549+H549+I549+J549</f>
        <v>69218</v>
      </c>
      <c r="D549" s="9">
        <f>D551+D552+D563</f>
        <v>19495.7</v>
      </c>
      <c r="E549" s="9">
        <f>E551+E552+E563</f>
        <v>19452.3</v>
      </c>
      <c r="F549" s="9">
        <f>F551+F552+F563</f>
        <v>30270</v>
      </c>
      <c r="G549" s="9">
        <v>0</v>
      </c>
      <c r="H549" s="9">
        <v>0</v>
      </c>
      <c r="I549" s="9">
        <v>0</v>
      </c>
      <c r="J549" s="9">
        <v>0</v>
      </c>
      <c r="K549" s="10">
        <v>34.35</v>
      </c>
    </row>
    <row r="550" spans="1:11" ht="14.25" customHeight="1">
      <c r="A550" s="8">
        <v>545</v>
      </c>
      <c r="B550" s="10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>
      <c r="A551" s="8">
        <v>546</v>
      </c>
      <c r="B551" s="10" t="s">
        <v>3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10"/>
    </row>
    <row r="552" spans="1:11">
      <c r="A552" s="8">
        <v>547</v>
      </c>
      <c r="B552" s="10" t="s">
        <v>4</v>
      </c>
      <c r="C552" s="7">
        <f>D552+E552+F552+G552+H552+I552+J552</f>
        <v>69218</v>
      </c>
      <c r="D552" s="7">
        <f>D556+D562</f>
        <v>19495.7</v>
      </c>
      <c r="E552" s="7">
        <f>E556+E562</f>
        <v>19452.3</v>
      </c>
      <c r="F552" s="7">
        <v>30270</v>
      </c>
      <c r="G552" s="7">
        <v>0</v>
      </c>
      <c r="H552" s="7">
        <v>0</v>
      </c>
      <c r="I552" s="7">
        <v>0</v>
      </c>
      <c r="J552" s="7">
        <v>0</v>
      </c>
      <c r="K552" s="10"/>
    </row>
    <row r="553" spans="1:11">
      <c r="A553" s="8">
        <v>548</v>
      </c>
      <c r="B553" s="10" t="s">
        <v>329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10"/>
    </row>
    <row r="554" spans="1:11" ht="38.25">
      <c r="A554" s="8">
        <v>549</v>
      </c>
      <c r="B554" s="62" t="s">
        <v>336</v>
      </c>
      <c r="C554" s="7">
        <v>0</v>
      </c>
      <c r="D554" s="7">
        <f>D555+D556+D557+D558</f>
        <v>19438.3</v>
      </c>
      <c r="E554" s="7">
        <f>E555+E556+E557+E558</f>
        <v>19452.3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10"/>
    </row>
    <row r="555" spans="1:11">
      <c r="A555" s="8">
        <v>550</v>
      </c>
      <c r="B555" s="10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>
      <c r="A556" s="8">
        <v>551</v>
      </c>
      <c r="B556" s="10" t="s">
        <v>227</v>
      </c>
      <c r="C556" s="7">
        <v>0</v>
      </c>
      <c r="D556" s="7">
        <f>19520-30-17.4-34.3</f>
        <v>19438.3</v>
      </c>
      <c r="E556" s="7">
        <f>19452+0.3</f>
        <v>19452.3</v>
      </c>
      <c r="F556" s="7">
        <v>30270</v>
      </c>
      <c r="G556" s="7">
        <v>0</v>
      </c>
      <c r="H556" s="7">
        <v>0</v>
      </c>
      <c r="I556" s="7">
        <v>0</v>
      </c>
      <c r="J556" s="7">
        <v>0</v>
      </c>
      <c r="K556" s="10"/>
    </row>
    <row r="557" spans="1:11">
      <c r="A557" s="8">
        <v>552</v>
      </c>
      <c r="B557" s="10" t="s">
        <v>361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10"/>
    </row>
    <row r="558" spans="1:11">
      <c r="A558" s="8">
        <v>553</v>
      </c>
      <c r="B558" s="10" t="s">
        <v>329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10"/>
    </row>
    <row r="559" spans="1:11" ht="25.5">
      <c r="A559" s="8">
        <v>554</v>
      </c>
      <c r="B559" s="13" t="s">
        <v>337</v>
      </c>
      <c r="C559" s="7">
        <v>0</v>
      </c>
      <c r="D559" s="7">
        <f>D560+D561+D562+D563</f>
        <v>57.4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10"/>
    </row>
    <row r="560" spans="1:11">
      <c r="A560" s="8">
        <v>555</v>
      </c>
      <c r="B560" s="10" t="s">
        <v>2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>
      <c r="A561" s="8">
        <v>556</v>
      </c>
      <c r="B561" s="10" t="s">
        <v>3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10"/>
    </row>
    <row r="562" spans="1:11">
      <c r="A562" s="8">
        <v>557</v>
      </c>
      <c r="B562" s="10" t="s">
        <v>50</v>
      </c>
      <c r="C562" s="7">
        <v>0</v>
      </c>
      <c r="D562" s="7">
        <f>30+30-2.6</f>
        <v>57.4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10"/>
    </row>
    <row r="563" spans="1:11">
      <c r="A563" s="8">
        <v>558</v>
      </c>
      <c r="B563" s="10" t="s">
        <v>21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10"/>
    </row>
    <row r="564" spans="1:11" ht="15" customHeight="1">
      <c r="A564" s="8">
        <v>559</v>
      </c>
      <c r="B564" s="66" t="s">
        <v>289</v>
      </c>
      <c r="C564" s="67"/>
      <c r="D564" s="67"/>
      <c r="E564" s="67"/>
      <c r="F564" s="67"/>
      <c r="G564" s="67"/>
      <c r="H564" s="67"/>
      <c r="I564" s="67"/>
      <c r="J564" s="67"/>
      <c r="K564" s="68"/>
    </row>
    <row r="565" spans="1:11">
      <c r="A565" s="8">
        <v>560</v>
      </c>
      <c r="B565" s="41" t="s">
        <v>77</v>
      </c>
      <c r="C565" s="9">
        <f>D565+E565+F565+G565+H565+I565+J565</f>
        <v>7011.3649999999998</v>
      </c>
      <c r="D565" s="9">
        <f>D567+D568+D569</f>
        <v>925.60000000000014</v>
      </c>
      <c r="E565" s="9">
        <f>E567+E568+E569</f>
        <v>1221</v>
      </c>
      <c r="F565" s="9">
        <f t="shared" ref="F565:J565" si="104">F567+F568+F569</f>
        <v>866.5</v>
      </c>
      <c r="G565" s="9">
        <f t="shared" si="104"/>
        <v>920.375</v>
      </c>
      <c r="H565" s="9">
        <f t="shared" si="104"/>
        <v>971.43000000000006</v>
      </c>
      <c r="I565" s="9">
        <f t="shared" si="104"/>
        <v>1025.0949999999998</v>
      </c>
      <c r="J565" s="9">
        <f t="shared" si="104"/>
        <v>1081.365</v>
      </c>
      <c r="K565" s="10"/>
    </row>
    <row r="566" spans="1:11">
      <c r="A566" s="8">
        <v>561</v>
      </c>
      <c r="B566" s="41" t="s">
        <v>2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10"/>
    </row>
    <row r="567" spans="1:11">
      <c r="A567" s="8">
        <v>562</v>
      </c>
      <c r="B567" s="10" t="s">
        <v>3</v>
      </c>
      <c r="C567" s="7">
        <f t="shared" ref="C567:C569" si="105">D567+E567+F567+G567+H567+I567+J567</f>
        <v>0</v>
      </c>
      <c r="D567" s="7">
        <f t="shared" ref="D567:E569" si="106">E567+F567+G567+H567+I567+J567+K567</f>
        <v>0</v>
      </c>
      <c r="E567" s="7">
        <f t="shared" si="106"/>
        <v>0</v>
      </c>
      <c r="F567" s="7">
        <f t="shared" ref="F567" si="107">G567+H567+I567+J567+K567+L567+M567</f>
        <v>0</v>
      </c>
      <c r="G567" s="7">
        <f t="shared" ref="G567" si="108">H567+I567+J567+K567+L567+M567+N567</f>
        <v>0</v>
      </c>
      <c r="H567" s="7">
        <f t="shared" ref="H567" si="109">I567+J567+K567+L567+M567+N567+O567</f>
        <v>0</v>
      </c>
      <c r="I567" s="7">
        <f t="shared" ref="I567" si="110">J567+K567+L567+M567+N567+O567+P567</f>
        <v>0</v>
      </c>
      <c r="J567" s="7">
        <f t="shared" ref="J567" si="111">K567+L567+M567+N567+O567+P567+Q567</f>
        <v>0</v>
      </c>
      <c r="K567" s="10"/>
    </row>
    <row r="568" spans="1:11">
      <c r="A568" s="8">
        <v>563</v>
      </c>
      <c r="B568" s="10" t="s">
        <v>4</v>
      </c>
      <c r="C568" s="7">
        <f>D568+E568+F568+G568+H568+I568+J568</f>
        <v>7011.3649999999998</v>
      </c>
      <c r="D568" s="7">
        <f t="shared" ref="D568:J568" si="112">D574+D606</f>
        <v>925.60000000000014</v>
      </c>
      <c r="E568" s="7">
        <f>E574+E606</f>
        <v>1221</v>
      </c>
      <c r="F568" s="7">
        <f t="shared" si="112"/>
        <v>866.5</v>
      </c>
      <c r="G568" s="7">
        <f t="shared" si="112"/>
        <v>920.375</v>
      </c>
      <c r="H568" s="7">
        <f t="shared" si="112"/>
        <v>971.43000000000006</v>
      </c>
      <c r="I568" s="7">
        <f t="shared" si="112"/>
        <v>1025.0949999999998</v>
      </c>
      <c r="J568" s="7">
        <f t="shared" si="112"/>
        <v>1081.365</v>
      </c>
      <c r="K568" s="10"/>
    </row>
    <row r="569" spans="1:11">
      <c r="A569" s="8">
        <v>564</v>
      </c>
      <c r="B569" s="10" t="s">
        <v>5</v>
      </c>
      <c r="C569" s="7">
        <f t="shared" si="105"/>
        <v>0</v>
      </c>
      <c r="D569" s="7">
        <f t="shared" si="106"/>
        <v>0</v>
      </c>
      <c r="E569" s="7">
        <f t="shared" si="106"/>
        <v>0</v>
      </c>
      <c r="F569" s="7">
        <f t="shared" ref="F569" si="113">G569+H569+I569+J569+K569+L569+M569</f>
        <v>0</v>
      </c>
      <c r="G569" s="7">
        <f t="shared" ref="G569" si="114">H569+I569+J569+K569+L569+M569+N569</f>
        <v>0</v>
      </c>
      <c r="H569" s="7">
        <f t="shared" ref="H569" si="115">I569+J569+K569+L569+M569+N569+O569</f>
        <v>0</v>
      </c>
      <c r="I569" s="7">
        <f t="shared" ref="I569" si="116">J569+K569+L569+M569+N569+O569+P569</f>
        <v>0</v>
      </c>
      <c r="J569" s="7">
        <f t="shared" ref="J569" si="117">K569+L569+M569+N569+O569+P569+Q569</f>
        <v>0</v>
      </c>
      <c r="K569" s="10"/>
    </row>
    <row r="570" spans="1:11">
      <c r="A570" s="8">
        <v>565</v>
      </c>
      <c r="B570" s="10" t="s">
        <v>8</v>
      </c>
      <c r="C570" s="7">
        <v>0</v>
      </c>
      <c r="D570" s="7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/>
    </row>
    <row r="571" spans="1:11" ht="25.5">
      <c r="A571" s="8">
        <v>566</v>
      </c>
      <c r="B571" s="41" t="s">
        <v>78</v>
      </c>
      <c r="C571" s="9">
        <f>D571+E571+F571+G571+H571+I571+J571</f>
        <v>505</v>
      </c>
      <c r="D571" s="9">
        <f>D572+D573+D574+D575</f>
        <v>250</v>
      </c>
      <c r="E571" s="9">
        <f>E572+E573+E574+E575</f>
        <v>255</v>
      </c>
      <c r="F571" s="9">
        <f t="shared" ref="F571:F575" si="118">G571+H571+I571+J571+K571+L571+M571</f>
        <v>0</v>
      </c>
      <c r="G571" s="9">
        <f t="shared" ref="G571:G575" si="119">H571+I571+J571+K571+L571+M571+N571</f>
        <v>0</v>
      </c>
      <c r="H571" s="9">
        <f t="shared" ref="H571:H575" si="120">I571+J571+K571+L571+M571+N571+O571</f>
        <v>0</v>
      </c>
      <c r="I571" s="9">
        <f t="shared" ref="I571:I575" si="121">J571+K571+L571+M571+N571+O571+P571</f>
        <v>0</v>
      </c>
      <c r="J571" s="9">
        <f t="shared" ref="J571:J575" si="122">K571+L571+M571+N571+O571+P571+Q571</f>
        <v>0</v>
      </c>
      <c r="K571" s="10"/>
    </row>
    <row r="572" spans="1:11">
      <c r="A572" s="8">
        <v>567</v>
      </c>
      <c r="B572" s="41" t="s">
        <v>2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10"/>
    </row>
    <row r="573" spans="1:11">
      <c r="A573" s="8">
        <v>568</v>
      </c>
      <c r="B573" s="10" t="s">
        <v>3</v>
      </c>
      <c r="C573" s="7">
        <f t="shared" ref="C573:C575" si="123">D573+E573+F573+G573+H573+I573+J573</f>
        <v>0</v>
      </c>
      <c r="D573" s="7">
        <f t="shared" ref="D573:D575" si="124">E573+F573+G573+H573+I573+J573+K573</f>
        <v>0</v>
      </c>
      <c r="E573" s="7">
        <f t="shared" ref="E573:E575" si="125">F573+G573+H573+I573+J573+K573+L573</f>
        <v>0</v>
      </c>
      <c r="F573" s="7">
        <f t="shared" si="118"/>
        <v>0</v>
      </c>
      <c r="G573" s="7">
        <f t="shared" si="119"/>
        <v>0</v>
      </c>
      <c r="H573" s="7">
        <f t="shared" si="120"/>
        <v>0</v>
      </c>
      <c r="I573" s="7">
        <f t="shared" si="121"/>
        <v>0</v>
      </c>
      <c r="J573" s="7">
        <f t="shared" si="122"/>
        <v>0</v>
      </c>
      <c r="K573" s="10"/>
    </row>
    <row r="574" spans="1:11">
      <c r="A574" s="8">
        <v>569</v>
      </c>
      <c r="B574" s="10" t="s">
        <v>4</v>
      </c>
      <c r="C574" s="7">
        <f t="shared" si="123"/>
        <v>505</v>
      </c>
      <c r="D574" s="7">
        <f>D586+D591</f>
        <v>250</v>
      </c>
      <c r="E574" s="7">
        <f>E586+E591</f>
        <v>255</v>
      </c>
      <c r="F574" s="7">
        <f t="shared" si="118"/>
        <v>0</v>
      </c>
      <c r="G574" s="7">
        <f t="shared" si="119"/>
        <v>0</v>
      </c>
      <c r="H574" s="7">
        <f t="shared" si="120"/>
        <v>0</v>
      </c>
      <c r="I574" s="7">
        <f t="shared" si="121"/>
        <v>0</v>
      </c>
      <c r="J574" s="7">
        <f t="shared" si="122"/>
        <v>0</v>
      </c>
      <c r="K574" s="10"/>
    </row>
    <row r="575" spans="1:11">
      <c r="A575" s="8">
        <v>570</v>
      </c>
      <c r="B575" s="10" t="s">
        <v>5</v>
      </c>
      <c r="C575" s="7">
        <f t="shared" si="123"/>
        <v>0</v>
      </c>
      <c r="D575" s="7">
        <f t="shared" si="124"/>
        <v>0</v>
      </c>
      <c r="E575" s="7">
        <f t="shared" si="125"/>
        <v>0</v>
      </c>
      <c r="F575" s="7">
        <f t="shared" si="118"/>
        <v>0</v>
      </c>
      <c r="G575" s="7">
        <f t="shared" si="119"/>
        <v>0</v>
      </c>
      <c r="H575" s="7">
        <f t="shared" si="120"/>
        <v>0</v>
      </c>
      <c r="I575" s="7">
        <f t="shared" si="121"/>
        <v>0</v>
      </c>
      <c r="J575" s="7">
        <f t="shared" si="122"/>
        <v>0</v>
      </c>
      <c r="K575" s="10"/>
    </row>
    <row r="576" spans="1:11" ht="25.5">
      <c r="A576" s="8">
        <v>571</v>
      </c>
      <c r="B576" s="10" t="s">
        <v>9</v>
      </c>
      <c r="C576" s="7"/>
      <c r="D576" s="7"/>
      <c r="E576" s="10"/>
      <c r="F576" s="10"/>
      <c r="G576" s="10"/>
      <c r="H576" s="10"/>
      <c r="I576" s="10"/>
      <c r="J576" s="10"/>
      <c r="K576" s="10"/>
    </row>
    <row r="577" spans="1:11" ht="25.5">
      <c r="A577" s="8">
        <v>572</v>
      </c>
      <c r="B577" s="41" t="s">
        <v>79</v>
      </c>
      <c r="C577" s="7">
        <f>D577+E577+F577+G577+H577+I577+J577</f>
        <v>0</v>
      </c>
      <c r="D577" s="7">
        <f t="shared" ref="D577:E581" si="126">E577+F577+G577+H577+I577+J577+K577</f>
        <v>0</v>
      </c>
      <c r="E577" s="7">
        <f t="shared" si="126"/>
        <v>0</v>
      </c>
      <c r="F577" s="7">
        <f t="shared" ref="F577:F579" si="127">G577+H577+I577+J577+K577+L577+M577</f>
        <v>0</v>
      </c>
      <c r="G577" s="7">
        <f t="shared" ref="G577:G579" si="128">H577+I577+J577+K577+L577+M577+N577</f>
        <v>0</v>
      </c>
      <c r="H577" s="7">
        <f t="shared" ref="H577:H579" si="129">I577+J577+K577+L577+M577+N577+O577</f>
        <v>0</v>
      </c>
      <c r="I577" s="7">
        <f t="shared" ref="I577:I579" si="130">J577+K577+L577+M577+N577+O577+P577</f>
        <v>0</v>
      </c>
      <c r="J577" s="7">
        <f t="shared" ref="J577:J579" si="131">K577+L577+M577+N577+O577+P577+Q577</f>
        <v>0</v>
      </c>
      <c r="K577" s="10"/>
    </row>
    <row r="578" spans="1:11">
      <c r="A578" s="8">
        <v>573</v>
      </c>
      <c r="B578" s="41" t="s">
        <v>2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10"/>
    </row>
    <row r="579" spans="1:11">
      <c r="A579" s="8">
        <v>574</v>
      </c>
      <c r="B579" s="10" t="s">
        <v>3</v>
      </c>
      <c r="C579" s="7">
        <f t="shared" ref="C579:C581" si="132">D579+E579+F579+G579+H579+I579+J579</f>
        <v>0</v>
      </c>
      <c r="D579" s="7">
        <f t="shared" si="126"/>
        <v>0</v>
      </c>
      <c r="E579" s="7">
        <f t="shared" si="126"/>
        <v>0</v>
      </c>
      <c r="F579" s="7">
        <f t="shared" si="127"/>
        <v>0</v>
      </c>
      <c r="G579" s="7">
        <f t="shared" si="128"/>
        <v>0</v>
      </c>
      <c r="H579" s="7">
        <f t="shared" si="129"/>
        <v>0</v>
      </c>
      <c r="I579" s="7">
        <f t="shared" si="130"/>
        <v>0</v>
      </c>
      <c r="J579" s="7">
        <f t="shared" si="131"/>
        <v>0</v>
      </c>
      <c r="K579" s="10"/>
    </row>
    <row r="580" spans="1:11">
      <c r="A580" s="8">
        <v>575</v>
      </c>
      <c r="B580" s="10" t="s">
        <v>4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10"/>
    </row>
    <row r="581" spans="1:11">
      <c r="A581" s="8">
        <v>576</v>
      </c>
      <c r="B581" s="10" t="s">
        <v>5</v>
      </c>
      <c r="C581" s="7">
        <f t="shared" si="132"/>
        <v>0</v>
      </c>
      <c r="D581" s="7">
        <f t="shared" si="126"/>
        <v>0</v>
      </c>
      <c r="E581" s="7">
        <f t="shared" si="126"/>
        <v>0</v>
      </c>
      <c r="F581" s="7">
        <f t="shared" ref="F581" si="133">G581+H581+I581+J581+K581+L581+M581</f>
        <v>0</v>
      </c>
      <c r="G581" s="7">
        <f t="shared" ref="G581" si="134">H581+I581+J581+K581+L581+M581+N581</f>
        <v>0</v>
      </c>
      <c r="H581" s="7">
        <f t="shared" ref="H581" si="135">I581+J581+K581+L581+M581+N581+O581</f>
        <v>0</v>
      </c>
      <c r="I581" s="7">
        <f t="shared" ref="I581" si="136">J581+K581+L581+M581+N581+O581+P581</f>
        <v>0</v>
      </c>
      <c r="J581" s="7">
        <f t="shared" ref="J581" si="137">K581+L581+M581+N581+O581+P581+Q581</f>
        <v>0</v>
      </c>
      <c r="K581" s="10"/>
    </row>
    <row r="582" spans="1:11">
      <c r="A582" s="8">
        <v>577</v>
      </c>
      <c r="B582" s="10" t="s">
        <v>10</v>
      </c>
      <c r="C582" s="7"/>
      <c r="D582" s="7"/>
      <c r="E582" s="10"/>
      <c r="F582" s="10"/>
      <c r="G582" s="10"/>
      <c r="H582" s="10"/>
      <c r="I582" s="10"/>
      <c r="J582" s="10"/>
      <c r="K582" s="10"/>
    </row>
    <row r="583" spans="1:11" ht="27">
      <c r="A583" s="8">
        <v>578</v>
      </c>
      <c r="B583" s="12" t="s">
        <v>27</v>
      </c>
      <c r="C583" s="9">
        <f>D583+E583+F583+G583+H583+I583+J583</f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10">
        <v>49</v>
      </c>
    </row>
    <row r="584" spans="1:11">
      <c r="A584" s="8">
        <v>579</v>
      </c>
      <c r="B584" s="12" t="s">
        <v>2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10"/>
    </row>
    <row r="585" spans="1:11">
      <c r="A585" s="8">
        <v>580</v>
      </c>
      <c r="B585" s="10" t="s">
        <v>3</v>
      </c>
      <c r="C585" s="7">
        <f t="shared" ref="C585:C587" si="138">D585+E585+F585+G585+H585+I585+J585</f>
        <v>0</v>
      </c>
      <c r="D585" s="7">
        <f t="shared" ref="D585:E587" si="139">E585+F585+G585+H585+I585+J585+K585</f>
        <v>0</v>
      </c>
      <c r="E585" s="7">
        <f t="shared" si="139"/>
        <v>0</v>
      </c>
      <c r="F585" s="7">
        <f t="shared" ref="F585:F587" si="140">G585+H585+I585+J585+K585+L585+M585</f>
        <v>0</v>
      </c>
      <c r="G585" s="7">
        <f t="shared" ref="G585:G587" si="141">H585+I585+J585+K585+L585+M585+N585</f>
        <v>0</v>
      </c>
      <c r="H585" s="7">
        <f t="shared" ref="H585:H587" si="142">I585+J585+K585+L585+M585+N585+O585</f>
        <v>0</v>
      </c>
      <c r="I585" s="7">
        <f t="shared" ref="I585:I587" si="143">J585+K585+L585+M585+N585+O585+P585</f>
        <v>0</v>
      </c>
      <c r="J585" s="7">
        <f t="shared" ref="J585:J587" si="144">K585+L585+M585+N585+O585+P585+Q585</f>
        <v>0</v>
      </c>
      <c r="K585" s="10"/>
    </row>
    <row r="586" spans="1:11">
      <c r="A586" s="8">
        <v>581</v>
      </c>
      <c r="B586" s="10" t="s">
        <v>4</v>
      </c>
      <c r="C586" s="7">
        <f t="shared" si="138"/>
        <v>0</v>
      </c>
      <c r="D586" s="7">
        <f t="shared" si="139"/>
        <v>0</v>
      </c>
      <c r="E586" s="7">
        <f t="shared" si="139"/>
        <v>0</v>
      </c>
      <c r="F586" s="7">
        <f t="shared" si="140"/>
        <v>0</v>
      </c>
      <c r="G586" s="7">
        <f t="shared" si="141"/>
        <v>0</v>
      </c>
      <c r="H586" s="7">
        <f t="shared" si="142"/>
        <v>0</v>
      </c>
      <c r="I586" s="7">
        <f t="shared" si="143"/>
        <v>0</v>
      </c>
      <c r="J586" s="7">
        <f t="shared" si="144"/>
        <v>0</v>
      </c>
      <c r="K586" s="10"/>
    </row>
    <row r="587" spans="1:11">
      <c r="A587" s="8">
        <v>582</v>
      </c>
      <c r="B587" s="10" t="s">
        <v>5</v>
      </c>
      <c r="C587" s="7">
        <f t="shared" si="138"/>
        <v>0</v>
      </c>
      <c r="D587" s="7">
        <f t="shared" si="139"/>
        <v>0</v>
      </c>
      <c r="E587" s="7">
        <f t="shared" si="139"/>
        <v>0</v>
      </c>
      <c r="F587" s="7">
        <f t="shared" si="140"/>
        <v>0</v>
      </c>
      <c r="G587" s="7">
        <f t="shared" si="141"/>
        <v>0</v>
      </c>
      <c r="H587" s="7">
        <f t="shared" si="142"/>
        <v>0</v>
      </c>
      <c r="I587" s="7">
        <f t="shared" si="143"/>
        <v>0</v>
      </c>
      <c r="J587" s="7">
        <f t="shared" si="144"/>
        <v>0</v>
      </c>
      <c r="K587" s="10"/>
    </row>
    <row r="588" spans="1:11" ht="27">
      <c r="A588" s="8">
        <v>583</v>
      </c>
      <c r="B588" s="12" t="s">
        <v>28</v>
      </c>
      <c r="C588" s="7">
        <f t="shared" ref="C588:C667" si="145">D588+E588+F588+G588+H588+I588+J588</f>
        <v>505</v>
      </c>
      <c r="D588" s="7">
        <f>D591</f>
        <v>250</v>
      </c>
      <c r="E588" s="7">
        <f>E589+E590+E591+E592</f>
        <v>255</v>
      </c>
      <c r="F588" s="7">
        <f t="shared" ref="F588:F601" si="146">G588+H588+I588+J588+K588+L588+M588</f>
        <v>0</v>
      </c>
      <c r="G588" s="7">
        <f t="shared" ref="G588:G601" si="147">H588+I588+J588+K588+L588+M588+N588</f>
        <v>0</v>
      </c>
      <c r="H588" s="7">
        <f t="shared" ref="H588:H601" si="148">I588+J588+K588+L588+M588+N588+O588</f>
        <v>0</v>
      </c>
      <c r="I588" s="7">
        <f t="shared" ref="I588:I601" si="149">J588+K588+L588+M588+N588+O588+P588</f>
        <v>0</v>
      </c>
      <c r="J588" s="7">
        <f t="shared" ref="J588:J601" si="150">K588+L588+M588+N588+O588+P588+Q588</f>
        <v>0</v>
      </c>
      <c r="K588" s="10"/>
    </row>
    <row r="589" spans="1:11">
      <c r="A589" s="8">
        <v>584</v>
      </c>
      <c r="B589" s="12" t="s">
        <v>2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10"/>
    </row>
    <row r="590" spans="1:11">
      <c r="A590" s="8">
        <v>585</v>
      </c>
      <c r="B590" s="10" t="s">
        <v>3</v>
      </c>
      <c r="C590" s="7">
        <f t="shared" si="145"/>
        <v>0</v>
      </c>
      <c r="D590" s="7">
        <f t="shared" ref="D590:E597" si="151">E590+F590+G590+H590+I590+J590+K590</f>
        <v>0</v>
      </c>
      <c r="E590" s="7">
        <f t="shared" si="151"/>
        <v>0</v>
      </c>
      <c r="F590" s="7">
        <f t="shared" si="146"/>
        <v>0</v>
      </c>
      <c r="G590" s="7">
        <f t="shared" si="147"/>
        <v>0</v>
      </c>
      <c r="H590" s="7">
        <f t="shared" si="148"/>
        <v>0</v>
      </c>
      <c r="I590" s="7">
        <f t="shared" si="149"/>
        <v>0</v>
      </c>
      <c r="J590" s="7">
        <f t="shared" si="150"/>
        <v>0</v>
      </c>
      <c r="K590" s="10"/>
    </row>
    <row r="591" spans="1:11">
      <c r="A591" s="8">
        <v>586</v>
      </c>
      <c r="B591" s="10" t="s">
        <v>4</v>
      </c>
      <c r="C591" s="7">
        <f t="shared" si="145"/>
        <v>505</v>
      </c>
      <c r="D591" s="7">
        <f>D596+D601</f>
        <v>250</v>
      </c>
      <c r="E591" s="7">
        <f>E596+E601</f>
        <v>255</v>
      </c>
      <c r="F591" s="7">
        <f t="shared" si="146"/>
        <v>0</v>
      </c>
      <c r="G591" s="7">
        <f t="shared" si="147"/>
        <v>0</v>
      </c>
      <c r="H591" s="7">
        <f t="shared" si="148"/>
        <v>0</v>
      </c>
      <c r="I591" s="7">
        <f t="shared" si="149"/>
        <v>0</v>
      </c>
      <c r="J591" s="7">
        <f t="shared" si="150"/>
        <v>0</v>
      </c>
      <c r="K591" s="10"/>
    </row>
    <row r="592" spans="1:11">
      <c r="A592" s="8">
        <v>587</v>
      </c>
      <c r="B592" s="10" t="s">
        <v>5</v>
      </c>
      <c r="C592" s="7">
        <f t="shared" si="145"/>
        <v>0</v>
      </c>
      <c r="D592" s="7">
        <f t="shared" si="151"/>
        <v>0</v>
      </c>
      <c r="E592" s="7">
        <f t="shared" si="151"/>
        <v>0</v>
      </c>
      <c r="F592" s="7">
        <f t="shared" si="146"/>
        <v>0</v>
      </c>
      <c r="G592" s="7">
        <f t="shared" si="147"/>
        <v>0</v>
      </c>
      <c r="H592" s="7">
        <f t="shared" si="148"/>
        <v>0</v>
      </c>
      <c r="I592" s="7">
        <f t="shared" si="149"/>
        <v>0</v>
      </c>
      <c r="J592" s="7">
        <f t="shared" si="150"/>
        <v>0</v>
      </c>
      <c r="K592" s="10"/>
    </row>
    <row r="593" spans="1:11" ht="38.25">
      <c r="A593" s="8">
        <v>588</v>
      </c>
      <c r="B593" s="13" t="s">
        <v>241</v>
      </c>
      <c r="C593" s="7">
        <f t="shared" si="145"/>
        <v>250</v>
      </c>
      <c r="D593" s="7">
        <f>D594+D595+D596+D597</f>
        <v>250</v>
      </c>
      <c r="E593" s="7">
        <f t="shared" si="151"/>
        <v>0</v>
      </c>
      <c r="F593" s="7">
        <f t="shared" si="146"/>
        <v>0</v>
      </c>
      <c r="G593" s="7">
        <f t="shared" si="147"/>
        <v>0</v>
      </c>
      <c r="H593" s="7">
        <f t="shared" si="148"/>
        <v>0</v>
      </c>
      <c r="I593" s="7">
        <f t="shared" si="149"/>
        <v>0</v>
      </c>
      <c r="J593" s="7">
        <f t="shared" si="150"/>
        <v>0</v>
      </c>
      <c r="K593" s="10"/>
    </row>
    <row r="594" spans="1:11">
      <c r="A594" s="8">
        <v>589</v>
      </c>
      <c r="B594" s="13" t="s">
        <v>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>
      <c r="A595" s="8">
        <v>590</v>
      </c>
      <c r="B595" s="10" t="s">
        <v>3</v>
      </c>
      <c r="C595" s="7">
        <f t="shared" si="145"/>
        <v>0</v>
      </c>
      <c r="D595" s="7">
        <f t="shared" si="151"/>
        <v>0</v>
      </c>
      <c r="E595" s="7">
        <f t="shared" si="151"/>
        <v>0</v>
      </c>
      <c r="F595" s="7">
        <f t="shared" si="146"/>
        <v>0</v>
      </c>
      <c r="G595" s="7">
        <f t="shared" si="147"/>
        <v>0</v>
      </c>
      <c r="H595" s="7">
        <f t="shared" si="148"/>
        <v>0</v>
      </c>
      <c r="I595" s="7">
        <f t="shared" si="149"/>
        <v>0</v>
      </c>
      <c r="J595" s="7">
        <f t="shared" si="150"/>
        <v>0</v>
      </c>
      <c r="K595" s="10"/>
    </row>
    <row r="596" spans="1:11">
      <c r="A596" s="8">
        <v>591</v>
      </c>
      <c r="B596" s="10" t="s">
        <v>4</v>
      </c>
      <c r="C596" s="7">
        <f t="shared" si="145"/>
        <v>250</v>
      </c>
      <c r="D596" s="7">
        <v>250</v>
      </c>
      <c r="E596" s="7">
        <f t="shared" si="151"/>
        <v>0</v>
      </c>
      <c r="F596" s="7">
        <f t="shared" si="146"/>
        <v>0</v>
      </c>
      <c r="G596" s="7">
        <f t="shared" si="147"/>
        <v>0</v>
      </c>
      <c r="H596" s="7">
        <f t="shared" si="148"/>
        <v>0</v>
      </c>
      <c r="I596" s="7">
        <f t="shared" si="149"/>
        <v>0</v>
      </c>
      <c r="J596" s="7">
        <f t="shared" si="150"/>
        <v>0</v>
      </c>
      <c r="K596" s="10"/>
    </row>
    <row r="597" spans="1:11">
      <c r="A597" s="8">
        <v>592</v>
      </c>
      <c r="B597" s="10" t="s">
        <v>5</v>
      </c>
      <c r="C597" s="7">
        <f t="shared" si="145"/>
        <v>0</v>
      </c>
      <c r="D597" s="7">
        <f t="shared" si="151"/>
        <v>0</v>
      </c>
      <c r="E597" s="7">
        <f t="shared" si="151"/>
        <v>0</v>
      </c>
      <c r="F597" s="7">
        <f t="shared" si="146"/>
        <v>0</v>
      </c>
      <c r="G597" s="7">
        <f t="shared" si="147"/>
        <v>0</v>
      </c>
      <c r="H597" s="7">
        <f t="shared" si="148"/>
        <v>0</v>
      </c>
      <c r="I597" s="7">
        <f t="shared" si="149"/>
        <v>0</v>
      </c>
      <c r="J597" s="7">
        <f t="shared" si="150"/>
        <v>0</v>
      </c>
      <c r="K597" s="10"/>
    </row>
    <row r="598" spans="1:11" ht="30.75" customHeight="1">
      <c r="A598" s="8">
        <v>593</v>
      </c>
      <c r="B598" s="62" t="s">
        <v>338</v>
      </c>
      <c r="C598" s="7">
        <f t="shared" si="145"/>
        <v>255</v>
      </c>
      <c r="D598" s="7">
        <v>0</v>
      </c>
      <c r="E598" s="7">
        <f>E599+E600+E601</f>
        <v>255</v>
      </c>
      <c r="F598" s="7">
        <f t="shared" si="146"/>
        <v>0</v>
      </c>
      <c r="G598" s="7">
        <f t="shared" si="147"/>
        <v>0</v>
      </c>
      <c r="H598" s="7">
        <f t="shared" si="148"/>
        <v>0</v>
      </c>
      <c r="I598" s="7">
        <f t="shared" si="149"/>
        <v>0</v>
      </c>
      <c r="J598" s="7">
        <f t="shared" si="150"/>
        <v>0</v>
      </c>
      <c r="K598" s="10"/>
    </row>
    <row r="599" spans="1:11">
      <c r="A599" s="8">
        <v>594</v>
      </c>
      <c r="B599" s="13" t="s">
        <v>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10"/>
    </row>
    <row r="600" spans="1:11">
      <c r="A600" s="8">
        <v>595</v>
      </c>
      <c r="B600" s="10" t="s">
        <v>29</v>
      </c>
      <c r="C600" s="7">
        <f t="shared" si="145"/>
        <v>0</v>
      </c>
      <c r="D600" s="7">
        <f t="shared" ref="D600:D667" si="152">E600+F600+G600+H600+I600+J600+K600</f>
        <v>0</v>
      </c>
      <c r="E600" s="7">
        <f t="shared" ref="E600:E667" si="153">F600+G600+H600+I600+J600+K600+L600</f>
        <v>0</v>
      </c>
      <c r="F600" s="7">
        <f t="shared" si="146"/>
        <v>0</v>
      </c>
      <c r="G600" s="7">
        <f t="shared" si="147"/>
        <v>0</v>
      </c>
      <c r="H600" s="7">
        <f t="shared" si="148"/>
        <v>0</v>
      </c>
      <c r="I600" s="7">
        <f t="shared" si="149"/>
        <v>0</v>
      </c>
      <c r="J600" s="7">
        <f t="shared" si="150"/>
        <v>0</v>
      </c>
      <c r="K600" s="10"/>
    </row>
    <row r="601" spans="1:11">
      <c r="A601" s="8">
        <v>596</v>
      </c>
      <c r="B601" s="10" t="s">
        <v>30</v>
      </c>
      <c r="C601" s="7">
        <f t="shared" si="145"/>
        <v>255</v>
      </c>
      <c r="D601" s="7">
        <v>0</v>
      </c>
      <c r="E601" s="7">
        <f>250+5</f>
        <v>255</v>
      </c>
      <c r="F601" s="7">
        <f t="shared" si="146"/>
        <v>0</v>
      </c>
      <c r="G601" s="7">
        <f t="shared" si="147"/>
        <v>0</v>
      </c>
      <c r="H601" s="7">
        <f t="shared" si="148"/>
        <v>0</v>
      </c>
      <c r="I601" s="7">
        <f t="shared" si="149"/>
        <v>0</v>
      </c>
      <c r="J601" s="7">
        <f t="shared" si="150"/>
        <v>0</v>
      </c>
      <c r="K601" s="10"/>
    </row>
    <row r="602" spans="1:11">
      <c r="A602" s="8">
        <v>597</v>
      </c>
      <c r="B602" s="10" t="s">
        <v>15</v>
      </c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5.5">
      <c r="A603" s="8">
        <v>598</v>
      </c>
      <c r="B603" s="41" t="s">
        <v>61</v>
      </c>
      <c r="C603" s="7">
        <f>C605+C607+C608</f>
        <v>4811.3650000000007</v>
      </c>
      <c r="D603" s="7">
        <f t="shared" ref="D603:J603" si="154">D604+D605+D606+D607</f>
        <v>675.60000000000014</v>
      </c>
      <c r="E603" s="7">
        <f t="shared" si="154"/>
        <v>966</v>
      </c>
      <c r="F603" s="7">
        <f t="shared" si="154"/>
        <v>866.5</v>
      </c>
      <c r="G603" s="7">
        <f t="shared" si="154"/>
        <v>920.375</v>
      </c>
      <c r="H603" s="7">
        <f t="shared" si="154"/>
        <v>971.43000000000006</v>
      </c>
      <c r="I603" s="7">
        <f t="shared" si="154"/>
        <v>1025.0949999999998</v>
      </c>
      <c r="J603" s="7">
        <f t="shared" si="154"/>
        <v>1081.365</v>
      </c>
      <c r="K603" s="10"/>
    </row>
    <row r="604" spans="1:11">
      <c r="A604" s="8">
        <v>599</v>
      </c>
      <c r="B604" s="41" t="s">
        <v>2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10"/>
    </row>
    <row r="605" spans="1:11">
      <c r="A605" s="8">
        <v>600</v>
      </c>
      <c r="B605" s="10" t="s">
        <v>3</v>
      </c>
      <c r="C605" s="7">
        <f t="shared" ref="C605" si="155">D605+E605+F605+G605+H605+I605+J605</f>
        <v>0</v>
      </c>
      <c r="D605" s="7">
        <f t="shared" ref="D605" si="156">E605+F605+G605+H605+I605+J605+K605</f>
        <v>0</v>
      </c>
      <c r="E605" s="7">
        <f t="shared" ref="E605" si="157">F605+G605+H605+I605+J605+K605+L605</f>
        <v>0</v>
      </c>
      <c r="F605" s="7">
        <f t="shared" ref="F605" si="158">G605+H605+I605+J605+K605+L605+M605</f>
        <v>0</v>
      </c>
      <c r="G605" s="7">
        <f t="shared" ref="G605" si="159">H605+I605+J605+K605+L605+M605+N605</f>
        <v>0</v>
      </c>
      <c r="H605" s="7">
        <f t="shared" ref="H605" si="160">I605+J605+K605+L605+M605+N605+O605</f>
        <v>0</v>
      </c>
      <c r="I605" s="7">
        <f t="shared" ref="I605" si="161">J605+K605+L605+M605+N605+O605+P605</f>
        <v>0</v>
      </c>
      <c r="J605" s="7">
        <f t="shared" ref="J605" si="162">K605+L605+M605+N605+O605+P605+Q605</f>
        <v>0</v>
      </c>
      <c r="K605" s="10"/>
    </row>
    <row r="606" spans="1:11">
      <c r="A606" s="8">
        <v>601</v>
      </c>
      <c r="B606" s="10" t="s">
        <v>227</v>
      </c>
      <c r="C606" s="7">
        <f t="shared" ref="C606:J606" si="163">C611+C636+C666</f>
        <v>6506.3650000000007</v>
      </c>
      <c r="D606" s="7">
        <f t="shared" si="163"/>
        <v>675.60000000000014</v>
      </c>
      <c r="E606" s="7">
        <f t="shared" si="163"/>
        <v>966</v>
      </c>
      <c r="F606" s="7">
        <f t="shared" si="163"/>
        <v>866.5</v>
      </c>
      <c r="G606" s="7">
        <f t="shared" si="163"/>
        <v>920.375</v>
      </c>
      <c r="H606" s="7">
        <f t="shared" si="163"/>
        <v>971.43000000000006</v>
      </c>
      <c r="I606" s="7">
        <f t="shared" si="163"/>
        <v>1025.0949999999998</v>
      </c>
      <c r="J606" s="7">
        <f t="shared" si="163"/>
        <v>1081.365</v>
      </c>
      <c r="K606" s="10"/>
    </row>
    <row r="607" spans="1:11">
      <c r="A607" s="8">
        <v>602</v>
      </c>
      <c r="B607" s="10" t="s">
        <v>23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10"/>
    </row>
    <row r="608" spans="1:11" ht="28.5" customHeight="1">
      <c r="A608" s="8">
        <v>603</v>
      </c>
      <c r="B608" s="12" t="s">
        <v>31</v>
      </c>
      <c r="C608" s="9">
        <f t="shared" si="145"/>
        <v>4811.3650000000007</v>
      </c>
      <c r="D608" s="9">
        <f>D610+D611+D612</f>
        <v>530.60000000000014</v>
      </c>
      <c r="E608" s="9">
        <f>E610+E611+E612</f>
        <v>916</v>
      </c>
      <c r="F608" s="9">
        <f t="shared" ref="F608:J608" si="164">F610+F611+F612</f>
        <v>566.5</v>
      </c>
      <c r="G608" s="9">
        <f t="shared" si="164"/>
        <v>620.375</v>
      </c>
      <c r="H608" s="9">
        <f t="shared" si="164"/>
        <v>671.43000000000006</v>
      </c>
      <c r="I608" s="9">
        <f t="shared" si="164"/>
        <v>725.09499999999991</v>
      </c>
      <c r="J608" s="9">
        <f t="shared" si="164"/>
        <v>781.36500000000001</v>
      </c>
      <c r="K608" s="10"/>
    </row>
    <row r="609" spans="1:11" ht="16.5" customHeight="1">
      <c r="A609" s="8">
        <v>604</v>
      </c>
      <c r="B609" s="10" t="s">
        <v>2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>
      <c r="A610" s="8">
        <v>605</v>
      </c>
      <c r="B610" s="10" t="s">
        <v>3</v>
      </c>
      <c r="C610" s="7">
        <f t="shared" si="145"/>
        <v>0</v>
      </c>
      <c r="D610" s="7">
        <f t="shared" si="152"/>
        <v>0</v>
      </c>
      <c r="E610" s="7">
        <f t="shared" si="153"/>
        <v>0</v>
      </c>
      <c r="F610" s="7">
        <f t="shared" ref="F610" si="165">G610+H610+I610+J610+K610+L610+M610</f>
        <v>0</v>
      </c>
      <c r="G610" s="7">
        <f t="shared" ref="G610" si="166">H610+I610+J610+K610+L610+M610+N610</f>
        <v>0</v>
      </c>
      <c r="H610" s="7">
        <f t="shared" ref="H610" si="167">I610+J610+K610+L610+M610+N610+O610</f>
        <v>0</v>
      </c>
      <c r="I610" s="7">
        <f t="shared" ref="I610" si="168">J610+K610+L610+M610+N610+O610+P610</f>
        <v>0</v>
      </c>
      <c r="J610" s="7">
        <f t="shared" ref="J610" si="169">K610+L610+M610+N610+O610+P610+Q610</f>
        <v>0</v>
      </c>
      <c r="K610" s="10"/>
    </row>
    <row r="611" spans="1:11">
      <c r="A611" s="8">
        <v>606</v>
      </c>
      <c r="B611" s="10" t="s">
        <v>4</v>
      </c>
      <c r="C611" s="7">
        <f t="shared" si="145"/>
        <v>4811.3650000000007</v>
      </c>
      <c r="D611" s="7">
        <f>D616+D621+D626+D631</f>
        <v>530.60000000000014</v>
      </c>
      <c r="E611" s="7">
        <f t="shared" ref="E611:J611" si="170">E616+E621+E626</f>
        <v>916</v>
      </c>
      <c r="F611" s="7">
        <f t="shared" si="170"/>
        <v>566.5</v>
      </c>
      <c r="G611" s="7">
        <f t="shared" si="170"/>
        <v>620.375</v>
      </c>
      <c r="H611" s="7">
        <f t="shared" si="170"/>
        <v>671.43000000000006</v>
      </c>
      <c r="I611" s="7">
        <f t="shared" si="170"/>
        <v>725.09499999999991</v>
      </c>
      <c r="J611" s="7">
        <f t="shared" si="170"/>
        <v>781.36500000000001</v>
      </c>
      <c r="K611" s="10"/>
    </row>
    <row r="612" spans="1:11">
      <c r="A612" s="8">
        <v>607</v>
      </c>
      <c r="B612" s="10" t="s">
        <v>5</v>
      </c>
      <c r="C612" s="7">
        <f t="shared" si="145"/>
        <v>0</v>
      </c>
      <c r="D612" s="7">
        <f t="shared" si="152"/>
        <v>0</v>
      </c>
      <c r="E612" s="7">
        <f t="shared" si="153"/>
        <v>0</v>
      </c>
      <c r="F612" s="7">
        <f t="shared" ref="F612" si="171">G612+H612+I612+J612+K612+L612+M612</f>
        <v>0</v>
      </c>
      <c r="G612" s="7">
        <f t="shared" ref="G612" si="172">H612+I612+J612+K612+L612+M612+N612</f>
        <v>0</v>
      </c>
      <c r="H612" s="7">
        <f t="shared" ref="H612" si="173">I612+J612+K612+L612+M612+N612+O612</f>
        <v>0</v>
      </c>
      <c r="I612" s="7">
        <f t="shared" ref="I612" si="174">J612+K612+L612+M612+N612+O612+P612</f>
        <v>0</v>
      </c>
      <c r="J612" s="7">
        <f t="shared" ref="J612" si="175">K612+L612+M612+N612+O612+P612+Q612</f>
        <v>0</v>
      </c>
      <c r="K612" s="10"/>
    </row>
    <row r="613" spans="1:11" ht="38.25">
      <c r="A613" s="8">
        <v>608</v>
      </c>
      <c r="B613" s="13" t="s">
        <v>242</v>
      </c>
      <c r="C613" s="7">
        <f t="shared" si="145"/>
        <v>236.19499999999999</v>
      </c>
      <c r="D613" s="7">
        <f>D614+D615+D616+D617</f>
        <v>12</v>
      </c>
      <c r="E613" s="7">
        <f>E615+E616+E617</f>
        <v>50</v>
      </c>
      <c r="F613" s="7">
        <f t="shared" ref="F613:J613" si="176">F615+F616+F617</f>
        <v>31.5</v>
      </c>
      <c r="G613" s="7">
        <f t="shared" si="176"/>
        <v>33.075000000000003</v>
      </c>
      <c r="H613" s="7">
        <f t="shared" si="176"/>
        <v>34.755000000000003</v>
      </c>
      <c r="I613" s="7">
        <f t="shared" si="176"/>
        <v>36.54</v>
      </c>
      <c r="J613" s="7">
        <f t="shared" si="176"/>
        <v>38.325000000000003</v>
      </c>
      <c r="K613" s="10"/>
    </row>
    <row r="614" spans="1:11">
      <c r="A614" s="8">
        <v>609</v>
      </c>
      <c r="B614" s="13" t="s">
        <v>2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>
      <c r="A615" s="8">
        <v>610</v>
      </c>
      <c r="B615" s="10" t="s">
        <v>3</v>
      </c>
      <c r="C615" s="7">
        <f t="shared" si="145"/>
        <v>0</v>
      </c>
      <c r="D615" s="7">
        <f t="shared" si="152"/>
        <v>0</v>
      </c>
      <c r="E615" s="7">
        <f t="shared" si="153"/>
        <v>0</v>
      </c>
      <c r="F615" s="7">
        <f t="shared" ref="F615" si="177">G615+H615+I615+J615+K615+L615+M615</f>
        <v>0</v>
      </c>
      <c r="G615" s="7">
        <f t="shared" ref="G615" si="178">H615+I615+J615+K615+L615+M615+N615</f>
        <v>0</v>
      </c>
      <c r="H615" s="7">
        <f t="shared" ref="H615" si="179">I615+J615+K615+L615+M615+N615+O615</f>
        <v>0</v>
      </c>
      <c r="I615" s="7">
        <f t="shared" ref="I615" si="180">J615+K615+L615+M615+N615+O615+P615</f>
        <v>0</v>
      </c>
      <c r="J615" s="7">
        <f t="shared" ref="J615" si="181">K615+L615+M615+N615+O615+P615+Q615</f>
        <v>0</v>
      </c>
      <c r="K615" s="10"/>
    </row>
    <row r="616" spans="1:11">
      <c r="A616" s="8">
        <v>611</v>
      </c>
      <c r="B616" s="10" t="s">
        <v>4</v>
      </c>
      <c r="C616" s="7">
        <f t="shared" si="145"/>
        <v>236.19499999999999</v>
      </c>
      <c r="D616" s="7">
        <v>12</v>
      </c>
      <c r="E616" s="7">
        <v>50</v>
      </c>
      <c r="F616" s="7">
        <f>30*1.05</f>
        <v>31.5</v>
      </c>
      <c r="G616" s="7">
        <f>31.5*1.05</f>
        <v>33.075000000000003</v>
      </c>
      <c r="H616" s="7">
        <f>33.1*1.05</f>
        <v>34.755000000000003</v>
      </c>
      <c r="I616" s="7">
        <f>34.8*1.05</f>
        <v>36.54</v>
      </c>
      <c r="J616" s="7">
        <f>36.5*1.05</f>
        <v>38.325000000000003</v>
      </c>
      <c r="K616" s="10"/>
    </row>
    <row r="617" spans="1:11">
      <c r="A617" s="8">
        <v>612</v>
      </c>
      <c r="B617" s="10" t="s">
        <v>5</v>
      </c>
      <c r="C617" s="7">
        <f t="shared" si="145"/>
        <v>0</v>
      </c>
      <c r="D617" s="7">
        <f t="shared" si="152"/>
        <v>0</v>
      </c>
      <c r="E617" s="7">
        <f t="shared" si="153"/>
        <v>0</v>
      </c>
      <c r="F617" s="7">
        <f t="shared" ref="F617" si="182">G617+H617+I617+J617+K617+L617+M617</f>
        <v>0</v>
      </c>
      <c r="G617" s="7">
        <f t="shared" ref="G617" si="183">H617+I617+J617+K617+L617+M617+N617</f>
        <v>0</v>
      </c>
      <c r="H617" s="7">
        <f t="shared" ref="H617" si="184">I617+J617+K617+L617+M617+N617+O617</f>
        <v>0</v>
      </c>
      <c r="I617" s="7">
        <f t="shared" ref="I617" si="185">J617+K617+L617+M617+N617+O617+P617</f>
        <v>0</v>
      </c>
      <c r="J617" s="7">
        <f t="shared" ref="J617" si="186">K617+L617+M617+N617+O617+P617+Q617</f>
        <v>0</v>
      </c>
      <c r="K617" s="10"/>
    </row>
    <row r="618" spans="1:11" ht="38.25">
      <c r="A618" s="8">
        <v>613</v>
      </c>
      <c r="B618" s="13" t="s">
        <v>243</v>
      </c>
      <c r="C618" s="7">
        <f t="shared" si="145"/>
        <v>4345.0999999999995</v>
      </c>
      <c r="D618" s="7">
        <f>D619+D620+D621+D622</f>
        <v>484.40000000000003</v>
      </c>
      <c r="E618" s="7">
        <f>E620+E621+E622</f>
        <v>836</v>
      </c>
      <c r="F618" s="7">
        <f t="shared" ref="F618" si="187">F620+F621+F622</f>
        <v>505</v>
      </c>
      <c r="G618" s="7">
        <f>G619+G620+G621+G622</f>
        <v>555.79999999999995</v>
      </c>
      <c r="H618" s="7">
        <f>H619+H620+H621+H622</f>
        <v>603.6</v>
      </c>
      <c r="I618" s="7">
        <f>I619+I620+I621+I622</f>
        <v>653.79999999999995</v>
      </c>
      <c r="J618" s="7">
        <f>J619+J620+J621+J622</f>
        <v>706.5</v>
      </c>
      <c r="K618" s="10"/>
    </row>
    <row r="619" spans="1:11">
      <c r="A619" s="8">
        <v>614</v>
      </c>
      <c r="B619" s="13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>
      <c r="A620" s="8">
        <v>615</v>
      </c>
      <c r="B620" s="10" t="s">
        <v>29</v>
      </c>
      <c r="C620" s="7">
        <f t="shared" si="145"/>
        <v>0</v>
      </c>
      <c r="D620" s="7">
        <f t="shared" si="152"/>
        <v>0</v>
      </c>
      <c r="E620" s="7">
        <f t="shared" si="153"/>
        <v>0</v>
      </c>
      <c r="F620" s="7">
        <f t="shared" ref="F620" si="188">G620+H620+I620+J620+K620+L620+M620</f>
        <v>0</v>
      </c>
      <c r="G620" s="7">
        <f t="shared" ref="G620" si="189">H620+I620+J620+K620+L620+M620+N620</f>
        <v>0</v>
      </c>
      <c r="H620" s="7">
        <f t="shared" ref="H620" si="190">I620+J620+K620+L620+M620+N620+O620</f>
        <v>0</v>
      </c>
      <c r="I620" s="7">
        <f t="shared" ref="I620" si="191">J620+K620+L620+M620+N620+O620+P620</f>
        <v>0</v>
      </c>
      <c r="J620" s="7">
        <f t="shared" ref="J620" si="192">K620+L620+M620+N620+O620+P620+Q620</f>
        <v>0</v>
      </c>
      <c r="K620" s="10"/>
    </row>
    <row r="621" spans="1:11">
      <c r="A621" s="8">
        <v>616</v>
      </c>
      <c r="B621" s="10" t="s">
        <v>30</v>
      </c>
      <c r="C621" s="7">
        <f t="shared" si="145"/>
        <v>4345.0999999999995</v>
      </c>
      <c r="D621" s="7">
        <f>500-4.2-5-6.4</f>
        <v>484.40000000000003</v>
      </c>
      <c r="E621" s="7">
        <v>836</v>
      </c>
      <c r="F621" s="7">
        <v>505</v>
      </c>
      <c r="G621" s="7">
        <v>555.79999999999995</v>
      </c>
      <c r="H621" s="7">
        <v>603.6</v>
      </c>
      <c r="I621" s="7">
        <v>653.79999999999995</v>
      </c>
      <c r="J621" s="7">
        <v>706.5</v>
      </c>
      <c r="K621" s="10"/>
    </row>
    <row r="622" spans="1:11">
      <c r="A622" s="8">
        <v>617</v>
      </c>
      <c r="B622" s="10" t="s">
        <v>21</v>
      </c>
      <c r="C622" s="7">
        <f t="shared" si="145"/>
        <v>0</v>
      </c>
      <c r="D622" s="7">
        <f t="shared" si="152"/>
        <v>0</v>
      </c>
      <c r="E622" s="7">
        <f t="shared" si="153"/>
        <v>0</v>
      </c>
      <c r="F622" s="7">
        <f t="shared" ref="F622" si="193">G622+H622+I622+J622+K622+L622+M622</f>
        <v>0</v>
      </c>
      <c r="G622" s="7">
        <f t="shared" ref="G622" si="194">H622+I622+J622+K622+L622+M622+N622</f>
        <v>0</v>
      </c>
      <c r="H622" s="7">
        <f t="shared" ref="H622" si="195">I622+J622+K622+L622+M622+N622+O622</f>
        <v>0</v>
      </c>
      <c r="I622" s="7">
        <f t="shared" ref="I622" si="196">J622+K622+L622+M622+N622+O622+P622</f>
        <v>0</v>
      </c>
      <c r="J622" s="7">
        <f t="shared" ref="J622" si="197">K622+L622+M622+N622+O622+P622+Q622</f>
        <v>0</v>
      </c>
      <c r="K622" s="10"/>
    </row>
    <row r="623" spans="1:11" ht="25.5">
      <c r="A623" s="8">
        <v>618</v>
      </c>
      <c r="B623" s="13" t="s">
        <v>244</v>
      </c>
      <c r="C623" s="7">
        <f>D623+E623+F623+G623+H623+I623+J623</f>
        <v>225.86999999999998</v>
      </c>
      <c r="D623" s="7">
        <v>30</v>
      </c>
      <c r="E623" s="7">
        <f t="shared" ref="E623:J623" si="198">E625+E626+E632</f>
        <v>30</v>
      </c>
      <c r="F623" s="7">
        <f t="shared" si="198"/>
        <v>30</v>
      </c>
      <c r="G623" s="7">
        <f t="shared" si="198"/>
        <v>31.5</v>
      </c>
      <c r="H623" s="7">
        <f t="shared" si="198"/>
        <v>33.075000000000003</v>
      </c>
      <c r="I623" s="7">
        <f t="shared" si="198"/>
        <v>34.755000000000003</v>
      </c>
      <c r="J623" s="7">
        <f t="shared" si="198"/>
        <v>36.54</v>
      </c>
      <c r="K623" s="10"/>
    </row>
    <row r="624" spans="1:11">
      <c r="A624" s="8">
        <v>619</v>
      </c>
      <c r="B624" s="13" t="s">
        <v>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10"/>
    </row>
    <row r="625" spans="1:11">
      <c r="A625" s="8">
        <v>620</v>
      </c>
      <c r="B625" s="10" t="s">
        <v>3</v>
      </c>
      <c r="C625" s="7">
        <f t="shared" si="145"/>
        <v>0</v>
      </c>
      <c r="D625" s="7">
        <f t="shared" si="152"/>
        <v>0</v>
      </c>
      <c r="E625" s="7">
        <f t="shared" si="153"/>
        <v>0</v>
      </c>
      <c r="F625" s="7">
        <f t="shared" ref="F625" si="199">G625+H625+I625+J625+K625+L625+M625</f>
        <v>0</v>
      </c>
      <c r="G625" s="7">
        <f t="shared" ref="G625" si="200">H625+I625+J625+K625+L625+M625+N625</f>
        <v>0</v>
      </c>
      <c r="H625" s="7">
        <f t="shared" ref="H625" si="201">I625+J625+K625+L625+M625+N625+O625</f>
        <v>0</v>
      </c>
      <c r="I625" s="7">
        <f t="shared" ref="I625" si="202">J625+K625+L625+M625+N625+O625+P625</f>
        <v>0</v>
      </c>
      <c r="J625" s="7">
        <f t="shared" ref="J625" si="203">K625+L625+M625+N625+O625+P625+Q625</f>
        <v>0</v>
      </c>
      <c r="K625" s="10"/>
    </row>
    <row r="626" spans="1:11">
      <c r="A626" s="8">
        <v>621</v>
      </c>
      <c r="B626" s="10" t="s">
        <v>4</v>
      </c>
      <c r="C626" s="7">
        <f t="shared" si="145"/>
        <v>225.86999999999998</v>
      </c>
      <c r="D626" s="7">
        <v>30</v>
      </c>
      <c r="E626" s="7">
        <v>30</v>
      </c>
      <c r="F626" s="7">
        <v>30</v>
      </c>
      <c r="G626" s="7">
        <f>30*1.05</f>
        <v>31.5</v>
      </c>
      <c r="H626" s="7">
        <f>31.5*1.05</f>
        <v>33.075000000000003</v>
      </c>
      <c r="I626" s="7">
        <f>33.1*1.05</f>
        <v>34.755000000000003</v>
      </c>
      <c r="J626" s="7">
        <f>34.8*1.05</f>
        <v>36.54</v>
      </c>
      <c r="K626" s="10"/>
    </row>
    <row r="627" spans="1:11">
      <c r="A627" s="8">
        <v>622</v>
      </c>
      <c r="B627" s="10" t="s">
        <v>23</v>
      </c>
      <c r="C627" s="7"/>
      <c r="D627" s="7"/>
      <c r="E627" s="7"/>
      <c r="F627" s="7"/>
      <c r="G627" s="7"/>
      <c r="H627" s="7"/>
      <c r="I627" s="7"/>
      <c r="J627" s="7"/>
      <c r="K627" s="10"/>
    </row>
    <row r="628" spans="1:11" ht="25.5">
      <c r="A628" s="8">
        <v>623</v>
      </c>
      <c r="B628" s="13" t="s">
        <v>308</v>
      </c>
      <c r="C628" s="7">
        <f>D628+E628+F628+G628+H628+I628+J628</f>
        <v>4.2</v>
      </c>
      <c r="D628" s="7">
        <f>D629+D630+D631+D632</f>
        <v>4.2</v>
      </c>
      <c r="E628" s="7">
        <f t="shared" ref="D628:J632" si="204">F628+G628+H628+I628+J628+K628+L628</f>
        <v>0</v>
      </c>
      <c r="F628" s="7">
        <f t="shared" si="204"/>
        <v>0</v>
      </c>
      <c r="G628" s="7">
        <f t="shared" si="204"/>
        <v>0</v>
      </c>
      <c r="H628" s="7">
        <f t="shared" si="204"/>
        <v>0</v>
      </c>
      <c r="I628" s="7">
        <f t="shared" si="204"/>
        <v>0</v>
      </c>
      <c r="J628" s="7">
        <f t="shared" si="204"/>
        <v>0</v>
      </c>
      <c r="K628" s="10"/>
    </row>
    <row r="629" spans="1:11">
      <c r="A629" s="8">
        <v>624</v>
      </c>
      <c r="B629" s="10" t="s">
        <v>2</v>
      </c>
      <c r="C629" s="7">
        <f t="shared" ref="C629:C632" si="205">D629+E629+F629+G629+H629+I629+J629</f>
        <v>0</v>
      </c>
      <c r="D629" s="7">
        <f t="shared" si="204"/>
        <v>0</v>
      </c>
      <c r="E629" s="7">
        <f t="shared" si="204"/>
        <v>0</v>
      </c>
      <c r="F629" s="7">
        <f t="shared" si="204"/>
        <v>0</v>
      </c>
      <c r="G629" s="7">
        <f t="shared" si="204"/>
        <v>0</v>
      </c>
      <c r="H629" s="7">
        <f t="shared" si="204"/>
        <v>0</v>
      </c>
      <c r="I629" s="7">
        <f t="shared" si="204"/>
        <v>0</v>
      </c>
      <c r="J629" s="7">
        <f t="shared" si="204"/>
        <v>0</v>
      </c>
      <c r="K629" s="10"/>
    </row>
    <row r="630" spans="1:11">
      <c r="A630" s="8">
        <v>625</v>
      </c>
      <c r="B630" s="10" t="s">
        <v>29</v>
      </c>
      <c r="C630" s="7">
        <f t="shared" si="205"/>
        <v>0</v>
      </c>
      <c r="D630" s="7">
        <f t="shared" si="204"/>
        <v>0</v>
      </c>
      <c r="E630" s="7">
        <f t="shared" si="204"/>
        <v>0</v>
      </c>
      <c r="F630" s="7">
        <f t="shared" si="204"/>
        <v>0</v>
      </c>
      <c r="G630" s="7">
        <f t="shared" si="204"/>
        <v>0</v>
      </c>
      <c r="H630" s="7">
        <f t="shared" si="204"/>
        <v>0</v>
      </c>
      <c r="I630" s="7">
        <f t="shared" si="204"/>
        <v>0</v>
      </c>
      <c r="J630" s="7">
        <f t="shared" si="204"/>
        <v>0</v>
      </c>
      <c r="K630" s="10"/>
    </row>
    <row r="631" spans="1:11">
      <c r="A631" s="8">
        <v>626</v>
      </c>
      <c r="B631" s="10" t="s">
        <v>227</v>
      </c>
      <c r="C631" s="7">
        <f t="shared" si="205"/>
        <v>4.2</v>
      </c>
      <c r="D631" s="7">
        <v>4.2</v>
      </c>
      <c r="E631" s="7">
        <f t="shared" si="204"/>
        <v>0</v>
      </c>
      <c r="F631" s="7">
        <f t="shared" si="204"/>
        <v>0</v>
      </c>
      <c r="G631" s="7">
        <f t="shared" si="204"/>
        <v>0</v>
      </c>
      <c r="H631" s="7">
        <f t="shared" si="204"/>
        <v>0</v>
      </c>
      <c r="I631" s="7">
        <f t="shared" si="204"/>
        <v>0</v>
      </c>
      <c r="J631" s="7">
        <f t="shared" si="204"/>
        <v>0</v>
      </c>
      <c r="K631" s="10"/>
    </row>
    <row r="632" spans="1:11">
      <c r="A632" s="8">
        <v>627</v>
      </c>
      <c r="B632" s="10" t="s">
        <v>21</v>
      </c>
      <c r="C632" s="7">
        <f t="shared" si="205"/>
        <v>0</v>
      </c>
      <c r="D632" s="7">
        <f t="shared" si="204"/>
        <v>0</v>
      </c>
      <c r="E632" s="7">
        <f t="shared" si="204"/>
        <v>0</v>
      </c>
      <c r="F632" s="7">
        <f t="shared" si="204"/>
        <v>0</v>
      </c>
      <c r="G632" s="7">
        <f t="shared" si="204"/>
        <v>0</v>
      </c>
      <c r="H632" s="7">
        <f t="shared" si="204"/>
        <v>0</v>
      </c>
      <c r="I632" s="7">
        <f t="shared" si="204"/>
        <v>0</v>
      </c>
      <c r="J632" s="7">
        <f t="shared" si="204"/>
        <v>0</v>
      </c>
      <c r="K632" s="10"/>
    </row>
    <row r="633" spans="1:11" ht="27">
      <c r="A633" s="8">
        <v>628</v>
      </c>
      <c r="B633" s="12" t="s">
        <v>32</v>
      </c>
      <c r="C633" s="9">
        <f t="shared" si="145"/>
        <v>1695</v>
      </c>
      <c r="D633" s="9">
        <f>D635+D636+D637</f>
        <v>145</v>
      </c>
      <c r="E633" s="9">
        <f>E635+E636+E637</f>
        <v>50</v>
      </c>
      <c r="F633" s="9">
        <f>F634+F635+F636</f>
        <v>300</v>
      </c>
      <c r="G633" s="9">
        <f>G634+G635+G636+G637</f>
        <v>300</v>
      </c>
      <c r="H633" s="9">
        <f>H634+H635+H636+H637</f>
        <v>300</v>
      </c>
      <c r="I633" s="9">
        <f>I634+I635+I636+I637</f>
        <v>300</v>
      </c>
      <c r="J633" s="9">
        <f>J634+J635+J636+J637</f>
        <v>300</v>
      </c>
      <c r="K633" s="11">
        <v>50.51</v>
      </c>
    </row>
    <row r="634" spans="1:11">
      <c r="A634" s="8">
        <v>629</v>
      </c>
      <c r="B634" s="12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>
      <c r="A635" s="8">
        <v>630</v>
      </c>
      <c r="B635" s="10" t="s">
        <v>3</v>
      </c>
      <c r="C635" s="7">
        <f t="shared" si="145"/>
        <v>0</v>
      </c>
      <c r="D635" s="7">
        <f t="shared" si="152"/>
        <v>0</v>
      </c>
      <c r="E635" s="7">
        <f t="shared" si="153"/>
        <v>0</v>
      </c>
      <c r="F635" s="7">
        <f t="shared" ref="F635:F642" si="206">G635+H635+I635+J635+K635+L635+M635</f>
        <v>0</v>
      </c>
      <c r="G635" s="7">
        <f t="shared" ref="G635:G642" si="207">H635+I635+J635+K635+L635+M635+N635</f>
        <v>0</v>
      </c>
      <c r="H635" s="7">
        <f t="shared" ref="H635:H642" si="208">I635+J635+K635+L635+M635+N635+O635</f>
        <v>0</v>
      </c>
      <c r="I635" s="7">
        <f t="shared" ref="I635:I642" si="209">J635+K635+L635+M635+N635+O635+P635</f>
        <v>0</v>
      </c>
      <c r="J635" s="7">
        <f t="shared" ref="J635:J642" si="210">K635+L635+M635+N635+O635+P635+Q635</f>
        <v>0</v>
      </c>
      <c r="K635" s="10"/>
    </row>
    <row r="636" spans="1:11">
      <c r="A636" s="8">
        <v>631</v>
      </c>
      <c r="B636" s="10" t="s">
        <v>4</v>
      </c>
      <c r="C636" s="7">
        <f t="shared" si="145"/>
        <v>1695</v>
      </c>
      <c r="D636" s="7">
        <f t="shared" ref="D636:I636" si="211">D641+D646+D651</f>
        <v>145</v>
      </c>
      <c r="E636" s="7">
        <f>E641+E646+E651+E656+E661</f>
        <v>50</v>
      </c>
      <c r="F636" s="7">
        <f t="shared" si="211"/>
        <v>300</v>
      </c>
      <c r="G636" s="7">
        <f t="shared" si="211"/>
        <v>300</v>
      </c>
      <c r="H636" s="7">
        <f t="shared" si="211"/>
        <v>300</v>
      </c>
      <c r="I636" s="7">
        <f t="shared" si="211"/>
        <v>300</v>
      </c>
      <c r="J636" s="7">
        <f>J641+J646+J651+J656</f>
        <v>300</v>
      </c>
      <c r="K636" s="10"/>
    </row>
    <row r="637" spans="1:11">
      <c r="A637" s="8">
        <v>632</v>
      </c>
      <c r="B637" s="10" t="s">
        <v>5</v>
      </c>
      <c r="C637" s="7">
        <f t="shared" si="145"/>
        <v>0</v>
      </c>
      <c r="D637" s="7">
        <f t="shared" si="152"/>
        <v>0</v>
      </c>
      <c r="E637" s="7">
        <f t="shared" si="153"/>
        <v>0</v>
      </c>
      <c r="F637" s="7">
        <f t="shared" si="206"/>
        <v>0</v>
      </c>
      <c r="G637" s="7">
        <f t="shared" si="207"/>
        <v>0</v>
      </c>
      <c r="H637" s="7">
        <f t="shared" si="208"/>
        <v>0</v>
      </c>
      <c r="I637" s="7">
        <f t="shared" si="209"/>
        <v>0</v>
      </c>
      <c r="J637" s="7">
        <f t="shared" si="210"/>
        <v>0</v>
      </c>
      <c r="K637" s="10"/>
    </row>
    <row r="638" spans="1:11" ht="25.5">
      <c r="A638" s="8">
        <v>633</v>
      </c>
      <c r="B638" s="13" t="s">
        <v>33</v>
      </c>
      <c r="C638" s="7">
        <f t="shared" si="145"/>
        <v>0</v>
      </c>
      <c r="D638" s="7">
        <f>D639+D640+D641+D642</f>
        <v>0</v>
      </c>
      <c r="E638" s="7">
        <f t="shared" si="153"/>
        <v>0</v>
      </c>
      <c r="F638" s="7">
        <f t="shared" si="206"/>
        <v>0</v>
      </c>
      <c r="G638" s="7">
        <f t="shared" si="207"/>
        <v>0</v>
      </c>
      <c r="H638" s="7">
        <f t="shared" si="208"/>
        <v>0</v>
      </c>
      <c r="I638" s="7">
        <f t="shared" si="209"/>
        <v>0</v>
      </c>
      <c r="J638" s="7">
        <f t="shared" si="210"/>
        <v>0</v>
      </c>
      <c r="K638" s="10"/>
    </row>
    <row r="639" spans="1:11">
      <c r="A639" s="8">
        <v>634</v>
      </c>
      <c r="B639" s="13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0"/>
    </row>
    <row r="640" spans="1:11">
      <c r="A640" s="8">
        <v>635</v>
      </c>
      <c r="B640" s="10" t="s">
        <v>3</v>
      </c>
      <c r="C640" s="7">
        <f t="shared" si="145"/>
        <v>0</v>
      </c>
      <c r="D640" s="7">
        <f t="shared" si="152"/>
        <v>0</v>
      </c>
      <c r="E640" s="7">
        <f t="shared" si="153"/>
        <v>0</v>
      </c>
      <c r="F640" s="7">
        <f t="shared" si="206"/>
        <v>0</v>
      </c>
      <c r="G640" s="7">
        <f t="shared" si="207"/>
        <v>0</v>
      </c>
      <c r="H640" s="7">
        <f t="shared" si="208"/>
        <v>0</v>
      </c>
      <c r="I640" s="7">
        <f t="shared" si="209"/>
        <v>0</v>
      </c>
      <c r="J640" s="7">
        <f t="shared" si="210"/>
        <v>0</v>
      </c>
      <c r="K640" s="10"/>
    </row>
    <row r="641" spans="1:11">
      <c r="A641" s="8">
        <v>636</v>
      </c>
      <c r="B641" s="10" t="s">
        <v>4</v>
      </c>
      <c r="C641" s="7">
        <f t="shared" si="145"/>
        <v>0</v>
      </c>
      <c r="D641" s="7">
        <f>166-116-50</f>
        <v>0</v>
      </c>
      <c r="E641" s="7">
        <f t="shared" si="153"/>
        <v>0</v>
      </c>
      <c r="F641" s="7">
        <f t="shared" si="206"/>
        <v>0</v>
      </c>
      <c r="G641" s="7">
        <f t="shared" si="207"/>
        <v>0</v>
      </c>
      <c r="H641" s="7">
        <f t="shared" si="208"/>
        <v>0</v>
      </c>
      <c r="I641" s="7">
        <f t="shared" si="209"/>
        <v>0</v>
      </c>
      <c r="J641" s="7">
        <f t="shared" si="210"/>
        <v>0</v>
      </c>
      <c r="K641" s="10"/>
    </row>
    <row r="642" spans="1:11">
      <c r="A642" s="8">
        <v>637</v>
      </c>
      <c r="B642" s="10" t="s">
        <v>5</v>
      </c>
      <c r="C642" s="7">
        <f t="shared" si="145"/>
        <v>0</v>
      </c>
      <c r="D642" s="7">
        <f t="shared" si="152"/>
        <v>0</v>
      </c>
      <c r="E642" s="7">
        <f t="shared" si="153"/>
        <v>0</v>
      </c>
      <c r="F642" s="7">
        <f t="shared" si="206"/>
        <v>0</v>
      </c>
      <c r="G642" s="7">
        <f t="shared" si="207"/>
        <v>0</v>
      </c>
      <c r="H642" s="7">
        <f t="shared" si="208"/>
        <v>0</v>
      </c>
      <c r="I642" s="7">
        <f t="shared" si="209"/>
        <v>0</v>
      </c>
      <c r="J642" s="7">
        <f t="shared" si="210"/>
        <v>0</v>
      </c>
      <c r="K642" s="10"/>
    </row>
    <row r="643" spans="1:11" ht="38.25">
      <c r="A643" s="8">
        <v>638</v>
      </c>
      <c r="B643" s="13" t="s">
        <v>34</v>
      </c>
      <c r="C643" s="7">
        <f t="shared" si="145"/>
        <v>1145</v>
      </c>
      <c r="D643" s="7">
        <f>D644+D645+D646+D647</f>
        <v>145</v>
      </c>
      <c r="E643" s="7">
        <f>E645+E646+E647</f>
        <v>0</v>
      </c>
      <c r="F643" s="7">
        <f t="shared" ref="F643:J643" si="212">F645+F646+F647</f>
        <v>200</v>
      </c>
      <c r="G643" s="7">
        <f t="shared" si="212"/>
        <v>200</v>
      </c>
      <c r="H643" s="7">
        <f t="shared" si="212"/>
        <v>200</v>
      </c>
      <c r="I643" s="7">
        <f t="shared" si="212"/>
        <v>200</v>
      </c>
      <c r="J643" s="7">
        <f t="shared" si="212"/>
        <v>200</v>
      </c>
      <c r="K643" s="11"/>
    </row>
    <row r="644" spans="1:11">
      <c r="A644" s="8">
        <v>639</v>
      </c>
      <c r="B644" s="13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1"/>
    </row>
    <row r="645" spans="1:11">
      <c r="A645" s="8">
        <v>640</v>
      </c>
      <c r="B645" s="10" t="s">
        <v>29</v>
      </c>
      <c r="C645" s="7">
        <f t="shared" si="145"/>
        <v>0</v>
      </c>
      <c r="D645" s="7">
        <f t="shared" si="152"/>
        <v>0</v>
      </c>
      <c r="E645" s="7">
        <f t="shared" si="153"/>
        <v>0</v>
      </c>
      <c r="F645" s="7">
        <f t="shared" ref="F645" si="213">G645+H645+I645+J645+K645+L645+M645</f>
        <v>0</v>
      </c>
      <c r="G645" s="7">
        <f t="shared" ref="G645" si="214">H645+I645+J645+K645+L645+M645+N645</f>
        <v>0</v>
      </c>
      <c r="H645" s="7">
        <f t="shared" ref="H645" si="215">I645+J645+K645+L645+M645+N645+O645</f>
        <v>0</v>
      </c>
      <c r="I645" s="7">
        <f t="shared" ref="I645" si="216">J645+K645+L645+M645+N645+O645+P645</f>
        <v>0</v>
      </c>
      <c r="J645" s="7">
        <f t="shared" ref="J645" si="217">K645+L645+M645+N645+O645+P645+Q645</f>
        <v>0</v>
      </c>
      <c r="K645" s="10"/>
    </row>
    <row r="646" spans="1:11">
      <c r="A646" s="8">
        <v>641</v>
      </c>
      <c r="B646" s="10" t="s">
        <v>30</v>
      </c>
      <c r="C646" s="7">
        <f t="shared" si="145"/>
        <v>1145</v>
      </c>
      <c r="D646" s="7">
        <f>100+145-100</f>
        <v>145</v>
      </c>
      <c r="E646" s="7">
        <f>100-94.7-5.3</f>
        <v>0</v>
      </c>
      <c r="F646" s="7">
        <v>200</v>
      </c>
      <c r="G646" s="7">
        <v>200</v>
      </c>
      <c r="H646" s="7">
        <v>200</v>
      </c>
      <c r="I646" s="7">
        <v>200</v>
      </c>
      <c r="J646" s="7">
        <v>200</v>
      </c>
      <c r="K646" s="10"/>
    </row>
    <row r="647" spans="1:11">
      <c r="A647" s="8">
        <v>642</v>
      </c>
      <c r="B647" s="10" t="s">
        <v>23</v>
      </c>
      <c r="C647" s="7">
        <f t="shared" si="145"/>
        <v>0</v>
      </c>
      <c r="D647" s="7">
        <f t="shared" si="152"/>
        <v>0</v>
      </c>
      <c r="E647" s="7">
        <f t="shared" si="153"/>
        <v>0</v>
      </c>
      <c r="F647" s="7">
        <f t="shared" ref="F647" si="218">G647+H647+I647+J647+K647+L647+M647</f>
        <v>0</v>
      </c>
      <c r="G647" s="7">
        <f t="shared" ref="G647" si="219">H647+I647+J647+K647+L647+M647+N647</f>
        <v>0</v>
      </c>
      <c r="H647" s="7">
        <f t="shared" ref="H647" si="220">I647+J647+K647+L647+M647+N647+O647</f>
        <v>0</v>
      </c>
      <c r="I647" s="7">
        <f t="shared" ref="I647" si="221">J647+K647+L647+M647+N647+O647+P647</f>
        <v>0</v>
      </c>
      <c r="J647" s="7">
        <f t="shared" ref="J647" si="222">K647+L647+M647+N647+O647+P647+Q647</f>
        <v>0</v>
      </c>
      <c r="K647" s="10"/>
    </row>
    <row r="648" spans="1:11" ht="51">
      <c r="A648" s="8">
        <v>643</v>
      </c>
      <c r="B648" s="13" t="s">
        <v>245</v>
      </c>
      <c r="C648" s="7">
        <f t="shared" si="145"/>
        <v>500</v>
      </c>
      <c r="D648" s="7">
        <f>D649+D650+D651+D652</f>
        <v>0</v>
      </c>
      <c r="E648" s="7">
        <f>E650+E651+E652</f>
        <v>0</v>
      </c>
      <c r="F648" s="7">
        <v>100</v>
      </c>
      <c r="G648" s="7">
        <v>100</v>
      </c>
      <c r="H648" s="7">
        <v>100</v>
      </c>
      <c r="I648" s="7">
        <v>100</v>
      </c>
      <c r="J648" s="7">
        <v>100</v>
      </c>
      <c r="K648" s="10"/>
    </row>
    <row r="649" spans="1:11">
      <c r="A649" s="8">
        <v>644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>
      <c r="A650" s="8">
        <v>645</v>
      </c>
      <c r="B650" s="10" t="s">
        <v>29</v>
      </c>
      <c r="C650" s="7">
        <f t="shared" si="145"/>
        <v>0</v>
      </c>
      <c r="D650" s="7">
        <f t="shared" si="152"/>
        <v>0</v>
      </c>
      <c r="E650" s="7">
        <f t="shared" si="153"/>
        <v>0</v>
      </c>
      <c r="F650" s="7">
        <f t="shared" ref="F650" si="223">G650+H650+I650+J650+K650+L650+M650</f>
        <v>0</v>
      </c>
      <c r="G650" s="7">
        <f t="shared" ref="G650" si="224">H650+I650+J650+K650+L650+M650+N650</f>
        <v>0</v>
      </c>
      <c r="H650" s="7">
        <f t="shared" ref="H650" si="225">I650+J650+K650+L650+M650+N650+O650</f>
        <v>0</v>
      </c>
      <c r="I650" s="7">
        <f t="shared" ref="I650" si="226">J650+K650+L650+M650+N650+O650+P650</f>
        <v>0</v>
      </c>
      <c r="J650" s="7">
        <f t="shared" ref="J650" si="227">K650+L650+M650+N650+O650+P650+Q650</f>
        <v>0</v>
      </c>
      <c r="K650" s="10"/>
    </row>
    <row r="651" spans="1:11">
      <c r="A651" s="8">
        <v>646</v>
      </c>
      <c r="B651" s="10" t="s">
        <v>30</v>
      </c>
      <c r="C651" s="7">
        <f t="shared" si="145"/>
        <v>500</v>
      </c>
      <c r="D651" s="7">
        <v>0</v>
      </c>
      <c r="E651" s="7">
        <v>0</v>
      </c>
      <c r="F651" s="7">
        <v>100</v>
      </c>
      <c r="G651" s="7">
        <v>100</v>
      </c>
      <c r="H651" s="7">
        <v>100</v>
      </c>
      <c r="I651" s="7">
        <v>100</v>
      </c>
      <c r="J651" s="7">
        <v>100</v>
      </c>
      <c r="K651" s="10"/>
    </row>
    <row r="652" spans="1:11">
      <c r="A652" s="8">
        <v>647</v>
      </c>
      <c r="B652" s="10" t="s">
        <v>23</v>
      </c>
      <c r="C652" s="7">
        <f t="shared" si="145"/>
        <v>0</v>
      </c>
      <c r="D652" s="7">
        <f t="shared" si="152"/>
        <v>0</v>
      </c>
      <c r="E652" s="7">
        <f t="shared" si="153"/>
        <v>0</v>
      </c>
      <c r="F652" s="7">
        <f t="shared" ref="F652:F667" si="228">G652+H652+I652+J652+K652+L652+M652</f>
        <v>0</v>
      </c>
      <c r="G652" s="7">
        <f t="shared" ref="G652:G667" si="229">H652+I652+J652+K652+L652+M652+N652</f>
        <v>0</v>
      </c>
      <c r="H652" s="7">
        <f t="shared" ref="H652:H667" si="230">I652+J652+K652+L652+M652+N652+O652</f>
        <v>0</v>
      </c>
      <c r="I652" s="7">
        <f t="shared" ref="I652:I667" si="231">J652+K652+L652+M652+N652+O652+P652</f>
        <v>0</v>
      </c>
      <c r="J652" s="7">
        <f t="shared" ref="J652:J667" si="232">K652+L652+M652+N652+O652+P652+Q652</f>
        <v>0</v>
      </c>
      <c r="K652" s="10"/>
    </row>
    <row r="653" spans="1:11" ht="38.25">
      <c r="A653" s="8">
        <v>648</v>
      </c>
      <c r="B653" s="13" t="s">
        <v>188</v>
      </c>
      <c r="C653" s="7">
        <f t="shared" si="145"/>
        <v>0</v>
      </c>
      <c r="D653" s="7">
        <f t="shared" si="152"/>
        <v>0</v>
      </c>
      <c r="E653" s="7">
        <f t="shared" si="153"/>
        <v>0</v>
      </c>
      <c r="F653" s="7">
        <f t="shared" si="228"/>
        <v>0</v>
      </c>
      <c r="G653" s="7">
        <f t="shared" si="229"/>
        <v>0</v>
      </c>
      <c r="H653" s="7">
        <f t="shared" si="230"/>
        <v>0</v>
      </c>
      <c r="I653" s="7">
        <f t="shared" si="231"/>
        <v>0</v>
      </c>
      <c r="J653" s="7">
        <f t="shared" si="232"/>
        <v>0</v>
      </c>
      <c r="K653" s="10"/>
    </row>
    <row r="654" spans="1:11">
      <c r="A654" s="8">
        <v>649</v>
      </c>
      <c r="B654" s="13" t="s">
        <v>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>
      <c r="A655" s="8">
        <v>650</v>
      </c>
      <c r="B655" s="10" t="s">
        <v>29</v>
      </c>
      <c r="C655" s="7">
        <f t="shared" si="145"/>
        <v>0</v>
      </c>
      <c r="D655" s="7">
        <f t="shared" si="152"/>
        <v>0</v>
      </c>
      <c r="E655" s="7">
        <f t="shared" si="153"/>
        <v>0</v>
      </c>
      <c r="F655" s="7">
        <f t="shared" si="228"/>
        <v>0</v>
      </c>
      <c r="G655" s="7">
        <f t="shared" si="229"/>
        <v>0</v>
      </c>
      <c r="H655" s="7">
        <f t="shared" si="230"/>
        <v>0</v>
      </c>
      <c r="I655" s="7">
        <f t="shared" si="231"/>
        <v>0</v>
      </c>
      <c r="J655" s="7">
        <f t="shared" si="232"/>
        <v>0</v>
      </c>
      <c r="K655" s="10"/>
    </row>
    <row r="656" spans="1:11">
      <c r="A656" s="8">
        <v>651</v>
      </c>
      <c r="B656" s="10" t="s">
        <v>30</v>
      </c>
      <c r="C656" s="7">
        <f t="shared" si="145"/>
        <v>0</v>
      </c>
      <c r="D656" s="7">
        <f t="shared" si="152"/>
        <v>0</v>
      </c>
      <c r="E656" s="7">
        <f t="shared" si="153"/>
        <v>0</v>
      </c>
      <c r="F656" s="7">
        <f t="shared" si="228"/>
        <v>0</v>
      </c>
      <c r="G656" s="7">
        <f t="shared" si="229"/>
        <v>0</v>
      </c>
      <c r="H656" s="7">
        <f t="shared" si="230"/>
        <v>0</v>
      </c>
      <c r="I656" s="7">
        <f t="shared" si="231"/>
        <v>0</v>
      </c>
      <c r="J656" s="7">
        <f t="shared" si="232"/>
        <v>0</v>
      </c>
      <c r="K656" s="10"/>
    </row>
    <row r="657" spans="1:11">
      <c r="A657" s="8">
        <v>652</v>
      </c>
      <c r="B657" s="10" t="s">
        <v>23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10"/>
    </row>
    <row r="658" spans="1:11" ht="38.25">
      <c r="A658" s="8">
        <v>653</v>
      </c>
      <c r="B658" s="13" t="s">
        <v>356</v>
      </c>
      <c r="C658" s="7">
        <f>D658+E658+F658+G658+H658+I658+J658</f>
        <v>50</v>
      </c>
      <c r="D658" s="7">
        <v>0</v>
      </c>
      <c r="E658" s="7">
        <f>E659+E660+E661+E662</f>
        <v>50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10"/>
    </row>
    <row r="659" spans="1:11">
      <c r="A659" s="8">
        <v>654</v>
      </c>
      <c r="B659" s="10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>
      <c r="A660" s="8">
        <v>655</v>
      </c>
      <c r="B660" s="10" t="s">
        <v>328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10"/>
    </row>
    <row r="661" spans="1:11">
      <c r="A661" s="8">
        <v>656</v>
      </c>
      <c r="B661" s="10" t="s">
        <v>357</v>
      </c>
      <c r="C661" s="7">
        <f>D661+E661+F661+G661+H661+I661+J661</f>
        <v>50</v>
      </c>
      <c r="D661" s="7">
        <v>0</v>
      </c>
      <c r="E661" s="7">
        <v>50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10"/>
    </row>
    <row r="662" spans="1:11">
      <c r="A662" s="8">
        <v>657</v>
      </c>
      <c r="B662" s="10" t="s">
        <v>5</v>
      </c>
      <c r="C662" s="7">
        <f t="shared" si="145"/>
        <v>0</v>
      </c>
      <c r="D662" s="7">
        <f t="shared" si="152"/>
        <v>0</v>
      </c>
      <c r="E662" s="7">
        <f t="shared" si="153"/>
        <v>0</v>
      </c>
      <c r="F662" s="7">
        <f t="shared" si="228"/>
        <v>0</v>
      </c>
      <c r="G662" s="7">
        <f t="shared" si="229"/>
        <v>0</v>
      </c>
      <c r="H662" s="7">
        <f t="shared" si="230"/>
        <v>0</v>
      </c>
      <c r="I662" s="7">
        <f t="shared" si="231"/>
        <v>0</v>
      </c>
      <c r="J662" s="7">
        <f t="shared" si="232"/>
        <v>0</v>
      </c>
      <c r="K662" s="10"/>
    </row>
    <row r="663" spans="1:11" ht="27">
      <c r="A663" s="8">
        <v>658</v>
      </c>
      <c r="B663" s="12" t="s">
        <v>217</v>
      </c>
      <c r="C663" s="9">
        <f t="shared" si="145"/>
        <v>0</v>
      </c>
      <c r="D663" s="9">
        <f t="shared" si="152"/>
        <v>0</v>
      </c>
      <c r="E663" s="9">
        <f t="shared" si="153"/>
        <v>0</v>
      </c>
      <c r="F663" s="9">
        <f t="shared" si="228"/>
        <v>0</v>
      </c>
      <c r="G663" s="9">
        <f t="shared" si="229"/>
        <v>0</v>
      </c>
      <c r="H663" s="9">
        <f t="shared" si="230"/>
        <v>0</v>
      </c>
      <c r="I663" s="9">
        <f t="shared" si="231"/>
        <v>0</v>
      </c>
      <c r="J663" s="9">
        <f t="shared" si="232"/>
        <v>0</v>
      </c>
      <c r="K663" s="10"/>
    </row>
    <row r="664" spans="1:11">
      <c r="A664" s="8">
        <v>659</v>
      </c>
      <c r="B664" s="12" t="s">
        <v>2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10"/>
    </row>
    <row r="665" spans="1:11">
      <c r="A665" s="8">
        <v>660</v>
      </c>
      <c r="B665" s="10" t="s">
        <v>29</v>
      </c>
      <c r="C665" s="7">
        <f t="shared" si="145"/>
        <v>0</v>
      </c>
      <c r="D665" s="7">
        <f t="shared" si="152"/>
        <v>0</v>
      </c>
      <c r="E665" s="7">
        <f t="shared" si="153"/>
        <v>0</v>
      </c>
      <c r="F665" s="7">
        <f t="shared" si="228"/>
        <v>0</v>
      </c>
      <c r="G665" s="7">
        <f t="shared" si="229"/>
        <v>0</v>
      </c>
      <c r="H665" s="7">
        <f t="shared" si="230"/>
        <v>0</v>
      </c>
      <c r="I665" s="7">
        <f t="shared" si="231"/>
        <v>0</v>
      </c>
      <c r="J665" s="7">
        <f t="shared" si="232"/>
        <v>0</v>
      </c>
      <c r="K665" s="10"/>
    </row>
    <row r="666" spans="1:11">
      <c r="A666" s="8">
        <v>661</v>
      </c>
      <c r="B666" s="10" t="s">
        <v>189</v>
      </c>
      <c r="C666" s="7">
        <f t="shared" si="145"/>
        <v>0</v>
      </c>
      <c r="D666" s="7">
        <f t="shared" si="152"/>
        <v>0</v>
      </c>
      <c r="E666" s="7">
        <f t="shared" si="153"/>
        <v>0</v>
      </c>
      <c r="F666" s="7">
        <f t="shared" si="228"/>
        <v>0</v>
      </c>
      <c r="G666" s="7">
        <f t="shared" si="229"/>
        <v>0</v>
      </c>
      <c r="H666" s="7">
        <f t="shared" si="230"/>
        <v>0</v>
      </c>
      <c r="I666" s="7">
        <f t="shared" si="231"/>
        <v>0</v>
      </c>
      <c r="J666" s="7">
        <f t="shared" si="232"/>
        <v>0</v>
      </c>
      <c r="K666" s="10"/>
    </row>
    <row r="667" spans="1:11">
      <c r="A667" s="8">
        <v>662</v>
      </c>
      <c r="B667" s="10" t="s">
        <v>5</v>
      </c>
      <c r="C667" s="7">
        <f t="shared" si="145"/>
        <v>0</v>
      </c>
      <c r="D667" s="7">
        <f t="shared" si="152"/>
        <v>0</v>
      </c>
      <c r="E667" s="7">
        <f t="shared" si="153"/>
        <v>0</v>
      </c>
      <c r="F667" s="7">
        <f t="shared" si="228"/>
        <v>0</v>
      </c>
      <c r="G667" s="7">
        <f t="shared" si="229"/>
        <v>0</v>
      </c>
      <c r="H667" s="7">
        <f t="shared" si="230"/>
        <v>0</v>
      </c>
      <c r="I667" s="7">
        <f t="shared" si="231"/>
        <v>0</v>
      </c>
      <c r="J667" s="7">
        <f t="shared" si="232"/>
        <v>0</v>
      </c>
      <c r="K667" s="10"/>
    </row>
    <row r="668" spans="1:11" ht="17.25" customHeight="1">
      <c r="A668" s="8">
        <v>663</v>
      </c>
      <c r="B668" s="66" t="s">
        <v>288</v>
      </c>
      <c r="C668" s="67"/>
      <c r="D668" s="67"/>
      <c r="E668" s="67"/>
      <c r="F668" s="67"/>
      <c r="G668" s="67"/>
      <c r="H668" s="67"/>
      <c r="I668" s="67"/>
      <c r="J668" s="67"/>
      <c r="K668" s="68"/>
    </row>
    <row r="669" spans="1:11">
      <c r="A669" s="8">
        <v>664</v>
      </c>
      <c r="B669" s="43" t="s">
        <v>80</v>
      </c>
      <c r="C669" s="9">
        <f>D669+E669+F669+G669+H669+I669+J669</f>
        <v>164381.80000000002</v>
      </c>
      <c r="D669" s="9">
        <f>D671+D672+D673</f>
        <v>31170.399999999998</v>
      </c>
      <c r="E669" s="9">
        <f>E671+E672+E673</f>
        <v>41018.800000000003</v>
      </c>
      <c r="F669" s="9">
        <f>F671+F672+F673</f>
        <v>18388</v>
      </c>
      <c r="G669" s="9">
        <f t="shared" ref="G669:J669" si="233">G671+G672+G673</f>
        <v>19248</v>
      </c>
      <c r="H669" s="9">
        <f t="shared" si="233"/>
        <v>16892</v>
      </c>
      <c r="I669" s="9">
        <f t="shared" si="233"/>
        <v>16892</v>
      </c>
      <c r="J669" s="9">
        <f t="shared" si="233"/>
        <v>20772.599999999999</v>
      </c>
      <c r="K669" s="10"/>
    </row>
    <row r="670" spans="1:11">
      <c r="A670" s="8">
        <v>665</v>
      </c>
      <c r="B670" s="43" t="s">
        <v>2</v>
      </c>
      <c r="C670" s="7">
        <f t="shared" ref="C670" si="234">D670+E670+F670+G670+H670+I670+J670</f>
        <v>0</v>
      </c>
      <c r="D670" s="7">
        <f t="shared" ref="D670" si="235">E670+F670+G670+H670+I670+J670+K670</f>
        <v>0</v>
      </c>
      <c r="E670" s="7">
        <f t="shared" ref="E670" si="236">F670+G670+H670+I670+J670+K670+L670</f>
        <v>0</v>
      </c>
      <c r="F670" s="7">
        <f t="shared" ref="F670" si="237">G670+H670+I670+J670+K670+L670+M670</f>
        <v>0</v>
      </c>
      <c r="G670" s="7">
        <f t="shared" ref="G670" si="238">H670+I670+J670+K670+L670+M670+N670</f>
        <v>0</v>
      </c>
      <c r="H670" s="7">
        <f t="shared" ref="H670" si="239">I670+J670+K670+L670+M670+N670+O670</f>
        <v>0</v>
      </c>
      <c r="I670" s="7">
        <f t="shared" ref="I670" si="240">J670+K670+L670+M670+N670+O670+P670</f>
        <v>0</v>
      </c>
      <c r="J670" s="7">
        <f t="shared" ref="J670" si="241">K670+L670+M670+N670+O670+P670+Q670</f>
        <v>0</v>
      </c>
      <c r="K670" s="10"/>
    </row>
    <row r="671" spans="1:11">
      <c r="A671" s="8">
        <v>666</v>
      </c>
      <c r="B671" s="10" t="s">
        <v>3</v>
      </c>
      <c r="C671" s="7">
        <f t="shared" ref="C671:C673" si="242">D671+E671+F671+G671+H671+I671+J671</f>
        <v>2965.4</v>
      </c>
      <c r="D671" s="7">
        <f>D677</f>
        <v>2965.4</v>
      </c>
      <c r="E671" s="7">
        <f t="shared" ref="D671:F673" si="243">F671+G671+H671+I671+J671+K671+L671</f>
        <v>0</v>
      </c>
      <c r="F671" s="7">
        <f t="shared" si="243"/>
        <v>0</v>
      </c>
      <c r="G671" s="7">
        <f t="shared" ref="G671" si="244">H671+I671+J671+K671+L671+M671+N671</f>
        <v>0</v>
      </c>
      <c r="H671" s="7">
        <f t="shared" ref="H671" si="245">I671+J671+K671+L671+M671+N671+O671</f>
        <v>0</v>
      </c>
      <c r="I671" s="7">
        <f t="shared" ref="I671" si="246">J671+K671+L671+M671+N671+O671+P671</f>
        <v>0</v>
      </c>
      <c r="J671" s="7">
        <f t="shared" ref="J671" si="247">K671+L671+M671+N671+O671+P671+Q671</f>
        <v>0</v>
      </c>
      <c r="K671" s="10"/>
    </row>
    <row r="672" spans="1:11">
      <c r="A672" s="8">
        <v>667</v>
      </c>
      <c r="B672" s="10" t="s">
        <v>4</v>
      </c>
      <c r="C672" s="7">
        <f t="shared" ref="C672:J672" si="248">C678+C760</f>
        <v>161416.4</v>
      </c>
      <c r="D672" s="7">
        <f>D678+D760</f>
        <v>28204.999999999996</v>
      </c>
      <c r="E672" s="7">
        <f t="shared" si="248"/>
        <v>41018.800000000003</v>
      </c>
      <c r="F672" s="7">
        <f t="shared" si="248"/>
        <v>18388</v>
      </c>
      <c r="G672" s="7">
        <f t="shared" si="248"/>
        <v>19248</v>
      </c>
      <c r="H672" s="7">
        <f t="shared" si="248"/>
        <v>16892</v>
      </c>
      <c r="I672" s="7">
        <f t="shared" si="248"/>
        <v>16892</v>
      </c>
      <c r="J672" s="7">
        <f t="shared" si="248"/>
        <v>20772.599999999999</v>
      </c>
      <c r="K672" s="10"/>
    </row>
    <row r="673" spans="1:11">
      <c r="A673" s="8">
        <v>668</v>
      </c>
      <c r="B673" s="10" t="s">
        <v>5</v>
      </c>
      <c r="C673" s="7">
        <f t="shared" si="242"/>
        <v>0</v>
      </c>
      <c r="D673" s="7">
        <f t="shared" si="243"/>
        <v>0</v>
      </c>
      <c r="E673" s="7">
        <f t="shared" si="243"/>
        <v>0</v>
      </c>
      <c r="F673" s="7">
        <f t="shared" si="243"/>
        <v>0</v>
      </c>
      <c r="G673" s="7">
        <f t="shared" ref="G673" si="249">H673+I673+J673+K673+L673+M673+N673</f>
        <v>0</v>
      </c>
      <c r="H673" s="7">
        <f t="shared" ref="H673" si="250">I673+J673+K673+L673+M673+N673+O673</f>
        <v>0</v>
      </c>
      <c r="I673" s="7">
        <f t="shared" ref="I673" si="251">J673+K673+L673+M673+N673+O673+P673</f>
        <v>0</v>
      </c>
      <c r="J673" s="7">
        <f t="shared" ref="J673" si="252">K673+L673+M673+N673+O673+P673+Q673</f>
        <v>0</v>
      </c>
      <c r="K673" s="10"/>
    </row>
    <row r="674" spans="1:11">
      <c r="A674" s="8">
        <v>669</v>
      </c>
      <c r="B674" s="10" t="s">
        <v>8</v>
      </c>
      <c r="C674" s="7"/>
      <c r="D674" s="7"/>
      <c r="E674" s="7"/>
      <c r="F674" s="7"/>
      <c r="G674" s="7"/>
      <c r="H674" s="7"/>
      <c r="I674" s="7"/>
      <c r="J674" s="7"/>
      <c r="K674" s="10"/>
    </row>
    <row r="675" spans="1:11" ht="25.5">
      <c r="A675" s="8">
        <v>670</v>
      </c>
      <c r="B675" s="41" t="s">
        <v>78</v>
      </c>
      <c r="C675" s="9">
        <f>D675+E675+F675+G675+H675+I675+J675</f>
        <v>51796.5</v>
      </c>
      <c r="D675" s="9">
        <f>D677+D678+D679</f>
        <v>13537.699999999999</v>
      </c>
      <c r="E675" s="9">
        <f>E677+E678+E679</f>
        <v>22367.599999999999</v>
      </c>
      <c r="F675" s="9">
        <f>F676+F677+F678+F679</f>
        <v>6258.5</v>
      </c>
      <c r="G675" s="9">
        <f>G676+G677+G678+G679</f>
        <v>4836</v>
      </c>
      <c r="H675" s="9">
        <f>H676+H677+H678+H679</f>
        <v>3743.3</v>
      </c>
      <c r="I675" s="9">
        <f>I676+I677+I678+I679</f>
        <v>1053.4000000000001</v>
      </c>
      <c r="J675" s="9">
        <f>J676+J677+J678+J679</f>
        <v>0</v>
      </c>
      <c r="K675" s="10"/>
    </row>
    <row r="676" spans="1:11">
      <c r="A676" s="8">
        <v>671</v>
      </c>
      <c r="B676" s="41" t="s">
        <v>2</v>
      </c>
      <c r="C676" s="7">
        <f t="shared" ref="C676" si="253">D676+E676+F676+G676+H676+I676+J676</f>
        <v>0</v>
      </c>
      <c r="D676" s="7">
        <f t="shared" ref="D676" si="254">E676+F676+G676+H676+I676+J676+K676</f>
        <v>0</v>
      </c>
      <c r="E676" s="7">
        <f t="shared" ref="E676" si="255">F676+G676+H676+I676+J676+K676+L676</f>
        <v>0</v>
      </c>
      <c r="F676" s="7">
        <f t="shared" ref="F676" si="256">G676+H676+I676+J676+K676+L676+M676</f>
        <v>0</v>
      </c>
      <c r="G676" s="7">
        <f t="shared" ref="G676" si="257">H676+I676+J676+K676+L676+M676+N676</f>
        <v>0</v>
      </c>
      <c r="H676" s="7">
        <f t="shared" ref="H676" si="258">I676+J676+K676+L676+M676+N676+O676</f>
        <v>0</v>
      </c>
      <c r="I676" s="7">
        <f t="shared" ref="I676" si="259">J676+K676+L676+M676+N676+O676+P676</f>
        <v>0</v>
      </c>
      <c r="J676" s="7">
        <f t="shared" ref="J676" si="260">K676+L676+M676+N676+O676+P676+Q676</f>
        <v>0</v>
      </c>
      <c r="K676" s="10"/>
    </row>
    <row r="677" spans="1:11">
      <c r="A677" s="8">
        <v>672</v>
      </c>
      <c r="B677" s="10" t="s">
        <v>3</v>
      </c>
      <c r="C677" s="7">
        <f t="shared" ref="C677:C679" si="261">D677+E677+F677+G677+H677+I677+J677</f>
        <v>2965.4</v>
      </c>
      <c r="D677" s="7">
        <f>D689</f>
        <v>2965.4</v>
      </c>
      <c r="E677" s="7">
        <f t="shared" ref="D677:F679" si="262">F677+G677+H677+I677+J677+K677+L677</f>
        <v>0</v>
      </c>
      <c r="F677" s="7">
        <f t="shared" si="262"/>
        <v>0</v>
      </c>
      <c r="G677" s="7">
        <f t="shared" ref="G677" si="263">H677+I677+J677+K677+L677+M677+N677</f>
        <v>0</v>
      </c>
      <c r="H677" s="7">
        <f t="shared" ref="H677" si="264">I677+J677+K677+L677+M677+N677+O677</f>
        <v>0</v>
      </c>
      <c r="I677" s="7">
        <f t="shared" ref="I677" si="265">J677+K677+L677+M677+N677+O677+P677</f>
        <v>0</v>
      </c>
      <c r="J677" s="7">
        <f t="shared" ref="J677" si="266">K677+L677+M677+N677+O677+P677+Q677</f>
        <v>0</v>
      </c>
      <c r="K677" s="10"/>
    </row>
    <row r="678" spans="1:11">
      <c r="A678" s="8">
        <v>673</v>
      </c>
      <c r="B678" s="10" t="s">
        <v>4</v>
      </c>
      <c r="C678" s="7">
        <f>D678+E678+F678+G678+H678+I678+J678</f>
        <v>48831.1</v>
      </c>
      <c r="D678" s="7">
        <f>D690+D734</f>
        <v>10572.3</v>
      </c>
      <c r="E678" s="7">
        <f t="shared" ref="E678:J678" si="267">E690+E734</f>
        <v>22367.599999999999</v>
      </c>
      <c r="F678" s="7">
        <f t="shared" si="267"/>
        <v>6258.5</v>
      </c>
      <c r="G678" s="7">
        <f t="shared" si="267"/>
        <v>4836</v>
      </c>
      <c r="H678" s="7">
        <f t="shared" si="267"/>
        <v>3743.3</v>
      </c>
      <c r="I678" s="7">
        <f t="shared" si="267"/>
        <v>1053.4000000000001</v>
      </c>
      <c r="J678" s="7">
        <f t="shared" si="267"/>
        <v>0</v>
      </c>
      <c r="K678" s="10"/>
    </row>
    <row r="679" spans="1:11">
      <c r="A679" s="8">
        <v>674</v>
      </c>
      <c r="B679" s="10" t="s">
        <v>5</v>
      </c>
      <c r="C679" s="7">
        <f t="shared" si="261"/>
        <v>0</v>
      </c>
      <c r="D679" s="7">
        <f t="shared" si="262"/>
        <v>0</v>
      </c>
      <c r="E679" s="7">
        <f t="shared" si="262"/>
        <v>0</v>
      </c>
      <c r="F679" s="7">
        <f t="shared" si="262"/>
        <v>0</v>
      </c>
      <c r="G679" s="7">
        <f t="shared" ref="G679" si="268">H679+I679+J679+K679+L679+M679+N679</f>
        <v>0</v>
      </c>
      <c r="H679" s="7">
        <f t="shared" ref="H679" si="269">I679+J679+K679+L679+M679+N679+O679</f>
        <v>0</v>
      </c>
      <c r="I679" s="7">
        <f t="shared" ref="I679" si="270">J679+K679+L679+M679+N679+O679+P679</f>
        <v>0</v>
      </c>
      <c r="J679" s="7">
        <f t="shared" ref="J679" si="271">K679+L679+M679+N679+O679+P679+Q679</f>
        <v>0</v>
      </c>
      <c r="K679" s="10"/>
    </row>
    <row r="680" spans="1:11" ht="25.5">
      <c r="A680" s="8">
        <v>675</v>
      </c>
      <c r="B680" s="10" t="s">
        <v>9</v>
      </c>
      <c r="C680" s="7"/>
      <c r="D680" s="7"/>
      <c r="E680" s="7"/>
      <c r="F680" s="7"/>
      <c r="G680" s="7"/>
      <c r="H680" s="7"/>
      <c r="I680" s="7"/>
      <c r="J680" s="7"/>
      <c r="K680" s="10"/>
    </row>
    <row r="681" spans="1:11" ht="25.5">
      <c r="A681" s="8">
        <v>676</v>
      </c>
      <c r="B681" s="41" t="s">
        <v>81</v>
      </c>
      <c r="C681" s="9">
        <f>D681+E681+F681+G681+H681+I681+J681</f>
        <v>0</v>
      </c>
      <c r="D681" s="9">
        <f t="shared" ref="D681:F685" si="272">E681+F681+G681+H681+I681+J681+K681</f>
        <v>0</v>
      </c>
      <c r="E681" s="9">
        <f t="shared" si="272"/>
        <v>0</v>
      </c>
      <c r="F681" s="9">
        <f t="shared" si="272"/>
        <v>0</v>
      </c>
      <c r="G681" s="9">
        <f t="shared" ref="G681:G685" si="273">H681+I681+J681+K681+L681+M681+N681</f>
        <v>0</v>
      </c>
      <c r="H681" s="9">
        <f t="shared" ref="H681:H685" si="274">I681+J681+K681+L681+M681+N681+O681</f>
        <v>0</v>
      </c>
      <c r="I681" s="9">
        <f t="shared" ref="I681:I685" si="275">J681+K681+L681+M681+N681+O681+P681</f>
        <v>0</v>
      </c>
      <c r="J681" s="9">
        <f t="shared" ref="J681:J685" si="276">K681+L681+M681+N681+O681+P681+Q681</f>
        <v>0</v>
      </c>
      <c r="K681" s="10"/>
    </row>
    <row r="682" spans="1:11">
      <c r="A682" s="8">
        <v>677</v>
      </c>
      <c r="B682" s="41" t="s">
        <v>2</v>
      </c>
      <c r="C682" s="7">
        <f t="shared" ref="C682" si="277">D682+E682+F682+G682+H682+I682+J682</f>
        <v>0</v>
      </c>
      <c r="D682" s="7">
        <f t="shared" si="272"/>
        <v>0</v>
      </c>
      <c r="E682" s="7">
        <f t="shared" si="272"/>
        <v>0</v>
      </c>
      <c r="F682" s="7">
        <f t="shared" si="272"/>
        <v>0</v>
      </c>
      <c r="G682" s="7">
        <f t="shared" si="273"/>
        <v>0</v>
      </c>
      <c r="H682" s="7">
        <f t="shared" si="274"/>
        <v>0</v>
      </c>
      <c r="I682" s="7">
        <f t="shared" si="275"/>
        <v>0</v>
      </c>
      <c r="J682" s="7">
        <f t="shared" si="276"/>
        <v>0</v>
      </c>
      <c r="K682" s="10"/>
    </row>
    <row r="683" spans="1:11">
      <c r="A683" s="8">
        <v>678</v>
      </c>
      <c r="B683" s="10" t="s">
        <v>3</v>
      </c>
      <c r="C683" s="7">
        <f t="shared" ref="C683:C685" si="278">D683+E683+F683+G683+H683+I683+J683</f>
        <v>0</v>
      </c>
      <c r="D683" s="7">
        <f t="shared" si="272"/>
        <v>0</v>
      </c>
      <c r="E683" s="7">
        <f t="shared" si="272"/>
        <v>0</v>
      </c>
      <c r="F683" s="7">
        <f t="shared" si="272"/>
        <v>0</v>
      </c>
      <c r="G683" s="7">
        <f t="shared" si="273"/>
        <v>0</v>
      </c>
      <c r="H683" s="7">
        <f t="shared" si="274"/>
        <v>0</v>
      </c>
      <c r="I683" s="7">
        <f t="shared" si="275"/>
        <v>0</v>
      </c>
      <c r="J683" s="7">
        <f t="shared" si="276"/>
        <v>0</v>
      </c>
      <c r="K683" s="10"/>
    </row>
    <row r="684" spans="1:11">
      <c r="A684" s="8">
        <v>679</v>
      </c>
      <c r="B684" s="10" t="s">
        <v>4</v>
      </c>
      <c r="C684" s="7">
        <f t="shared" si="278"/>
        <v>0</v>
      </c>
      <c r="D684" s="7">
        <f t="shared" si="272"/>
        <v>0</v>
      </c>
      <c r="E684" s="7">
        <f t="shared" si="272"/>
        <v>0</v>
      </c>
      <c r="F684" s="7">
        <f t="shared" si="272"/>
        <v>0</v>
      </c>
      <c r="G684" s="7">
        <f t="shared" si="273"/>
        <v>0</v>
      </c>
      <c r="H684" s="7">
        <f t="shared" si="274"/>
        <v>0</v>
      </c>
      <c r="I684" s="7">
        <f t="shared" si="275"/>
        <v>0</v>
      </c>
      <c r="J684" s="7">
        <f t="shared" si="276"/>
        <v>0</v>
      </c>
      <c r="K684" s="10"/>
    </row>
    <row r="685" spans="1:11">
      <c r="A685" s="8">
        <v>680</v>
      </c>
      <c r="B685" s="10" t="s">
        <v>5</v>
      </c>
      <c r="C685" s="7">
        <f t="shared" si="278"/>
        <v>0</v>
      </c>
      <c r="D685" s="7">
        <f t="shared" si="272"/>
        <v>0</v>
      </c>
      <c r="E685" s="7">
        <f t="shared" si="272"/>
        <v>0</v>
      </c>
      <c r="F685" s="7">
        <f t="shared" si="272"/>
        <v>0</v>
      </c>
      <c r="G685" s="7">
        <f t="shared" si="273"/>
        <v>0</v>
      </c>
      <c r="H685" s="7">
        <f t="shared" si="274"/>
        <v>0</v>
      </c>
      <c r="I685" s="7">
        <f t="shared" si="275"/>
        <v>0</v>
      </c>
      <c r="J685" s="7">
        <f t="shared" si="276"/>
        <v>0</v>
      </c>
      <c r="K685" s="10"/>
    </row>
    <row r="686" spans="1:11">
      <c r="A686" s="8">
        <v>681</v>
      </c>
      <c r="B686" s="10" t="s">
        <v>10</v>
      </c>
      <c r="C686" s="9"/>
      <c r="D686" s="7"/>
      <c r="E686" s="7"/>
      <c r="F686" s="7"/>
      <c r="G686" s="7"/>
      <c r="H686" s="7"/>
      <c r="I686" s="7"/>
      <c r="J686" s="7"/>
      <c r="K686" s="10"/>
    </row>
    <row r="687" spans="1:11" ht="54">
      <c r="A687" s="8">
        <v>682</v>
      </c>
      <c r="B687" s="12" t="s">
        <v>302</v>
      </c>
      <c r="C687" s="9">
        <f>D687+E687+F687+G687+H687+I687+J687</f>
        <v>49379.799999999996</v>
      </c>
      <c r="D687" s="9">
        <f>D689+D690+D691</f>
        <v>13437.699999999999</v>
      </c>
      <c r="E687" s="9">
        <f>E689+E690+E691</f>
        <v>22367.599999999999</v>
      </c>
      <c r="F687" s="9">
        <f>F689+F690+F691</f>
        <v>6258.5</v>
      </c>
      <c r="G687" s="9">
        <f t="shared" ref="G687:J687" si="279">G689+G690+G691</f>
        <v>4836</v>
      </c>
      <c r="H687" s="9">
        <f t="shared" si="279"/>
        <v>2480</v>
      </c>
      <c r="I687" s="9">
        <f t="shared" si="279"/>
        <v>0</v>
      </c>
      <c r="J687" s="9">
        <f t="shared" si="279"/>
        <v>0</v>
      </c>
      <c r="K687" s="10">
        <v>61.63</v>
      </c>
    </row>
    <row r="688" spans="1:11">
      <c r="A688" s="8">
        <v>683</v>
      </c>
      <c r="B688" s="10" t="s">
        <v>2</v>
      </c>
      <c r="C688" s="7">
        <f t="shared" ref="C688" si="280">D688+E688+F688+G688+H688+I688+J688</f>
        <v>0</v>
      </c>
      <c r="D688" s="7">
        <f t="shared" ref="D688" si="281">E688+F688+G688+H688+I688+J688+K688</f>
        <v>0</v>
      </c>
      <c r="E688" s="7">
        <f t="shared" ref="E688" si="282">F688+G688+H688+I688+J688+K688+L688</f>
        <v>0</v>
      </c>
      <c r="F688" s="7">
        <f t="shared" ref="F688" si="283">G688+H688+I688+J688+K688+L688+M688</f>
        <v>0</v>
      </c>
      <c r="G688" s="7">
        <f t="shared" ref="G688" si="284">H688+I688+J688+K688+L688+M688+N688</f>
        <v>0</v>
      </c>
      <c r="H688" s="7">
        <f t="shared" ref="H688" si="285">I688+J688+K688+L688+M688+N688+O688</f>
        <v>0</v>
      </c>
      <c r="I688" s="7">
        <f t="shared" ref="I688" si="286">J688+K688+L688+M688+N688+O688+P688</f>
        <v>0</v>
      </c>
      <c r="J688" s="7">
        <f t="shared" ref="J688" si="287">K688+L688+M688+N688+O688+P688+Q688</f>
        <v>0</v>
      </c>
      <c r="K688" s="10"/>
    </row>
    <row r="689" spans="1:11">
      <c r="A689" s="8">
        <v>684</v>
      </c>
      <c r="B689" s="10" t="s">
        <v>3</v>
      </c>
      <c r="C689" s="7">
        <f t="shared" ref="C689:C732" si="288">D689+E689+F689+G689+H689+I689+J689</f>
        <v>2965.4</v>
      </c>
      <c r="D689" s="7">
        <f>D694</f>
        <v>2965.4</v>
      </c>
      <c r="E689" s="7">
        <f t="shared" ref="D689:F706" si="289">F689+G689+H689+I689+J689+K689+L689</f>
        <v>0</v>
      </c>
      <c r="F689" s="7">
        <f t="shared" si="289"/>
        <v>0</v>
      </c>
      <c r="G689" s="7">
        <f t="shared" ref="G689" si="290">H689+I689+J689+K689+L689+M689+N689</f>
        <v>0</v>
      </c>
      <c r="H689" s="7">
        <f t="shared" ref="H689" si="291">I689+J689+K689+L689+M689+N689+O689</f>
        <v>0</v>
      </c>
      <c r="I689" s="7">
        <f t="shared" ref="I689" si="292">J689+K689+L689+M689+N689+O689+P689</f>
        <v>0</v>
      </c>
      <c r="J689" s="7">
        <f t="shared" ref="J689" si="293">K689+L689+M689+N689+O689+P689+Q689</f>
        <v>0</v>
      </c>
      <c r="K689" s="10"/>
    </row>
    <row r="690" spans="1:11">
      <c r="A690" s="8">
        <v>685</v>
      </c>
      <c r="B690" s="10" t="s">
        <v>4</v>
      </c>
      <c r="C690" s="7">
        <f>D690+E690+F690+G690+H690+I690+J690</f>
        <v>46414.399999999994</v>
      </c>
      <c r="D690" s="7">
        <f>D695+D700+D705+D710+D715+D720+D725</f>
        <v>10472.299999999999</v>
      </c>
      <c r="E690" s="7">
        <f>E695+E700+E705+E710+E720+E729</f>
        <v>22367.599999999999</v>
      </c>
      <c r="F690" s="7">
        <f>F695+F700+F705+F710+F715+F720</f>
        <v>6258.5</v>
      </c>
      <c r="G690" s="7">
        <f>G695+G700+G705+G710+G715+G720</f>
        <v>4836</v>
      </c>
      <c r="H690" s="7">
        <f>H695+H700+H705+H710+H715+H720</f>
        <v>2480</v>
      </c>
      <c r="I690" s="7">
        <f>I695+I700+I705+I710+I715+I720</f>
        <v>0</v>
      </c>
      <c r="J690" s="7">
        <f>J695+J700+J705+J710+J715+J720</f>
        <v>0</v>
      </c>
      <c r="K690" s="10"/>
    </row>
    <row r="691" spans="1:11">
      <c r="A691" s="8">
        <v>686</v>
      </c>
      <c r="B691" s="10" t="s">
        <v>5</v>
      </c>
      <c r="C691" s="7">
        <f t="shared" si="288"/>
        <v>0</v>
      </c>
      <c r="D691" s="7">
        <f t="shared" si="289"/>
        <v>0</v>
      </c>
      <c r="E691" s="7">
        <f t="shared" si="289"/>
        <v>0</v>
      </c>
      <c r="F691" s="7">
        <f t="shared" si="289"/>
        <v>0</v>
      </c>
      <c r="G691" s="7">
        <f t="shared" ref="G691:G720" si="294">H691+I691+J691+K691+L691+M691+N691</f>
        <v>0</v>
      </c>
      <c r="H691" s="7">
        <f t="shared" ref="H691:H720" si="295">I691+J691+K691+L691+M691+N691+O691</f>
        <v>0</v>
      </c>
      <c r="I691" s="7">
        <f t="shared" ref="I691:I720" si="296">J691+K691+L691+M691+N691+O691+P691</f>
        <v>0</v>
      </c>
      <c r="J691" s="7">
        <f t="shared" ref="J691:J720" si="297">K691+L691+M691+N691+O691+P691+Q691</f>
        <v>0</v>
      </c>
      <c r="K691" s="10"/>
    </row>
    <row r="692" spans="1:11" ht="38.25">
      <c r="A692" s="8">
        <v>687</v>
      </c>
      <c r="B692" s="13" t="s">
        <v>35</v>
      </c>
      <c r="C692" s="9">
        <f>D692+E692+F692+G692+H692+I692+J692</f>
        <v>3066.0000000000005</v>
      </c>
      <c r="D692" s="9">
        <f>D693+D694+D695+D696</f>
        <v>3015.7000000000003</v>
      </c>
      <c r="E692" s="9">
        <f>E693+E694+E695+E696</f>
        <v>50.3</v>
      </c>
      <c r="F692" s="9">
        <f t="shared" si="289"/>
        <v>0</v>
      </c>
      <c r="G692" s="9">
        <f t="shared" si="294"/>
        <v>0</v>
      </c>
      <c r="H692" s="9">
        <f t="shared" si="295"/>
        <v>0</v>
      </c>
      <c r="I692" s="9">
        <f t="shared" si="296"/>
        <v>0</v>
      </c>
      <c r="J692" s="9">
        <f t="shared" si="297"/>
        <v>0</v>
      </c>
      <c r="K692" s="10"/>
    </row>
    <row r="693" spans="1:11">
      <c r="A693" s="8">
        <v>688</v>
      </c>
      <c r="B693" s="13" t="s">
        <v>2</v>
      </c>
      <c r="C693" s="7">
        <f t="shared" si="288"/>
        <v>0</v>
      </c>
      <c r="D693" s="7">
        <f t="shared" si="289"/>
        <v>0</v>
      </c>
      <c r="E693" s="7">
        <f t="shared" si="289"/>
        <v>0</v>
      </c>
      <c r="F693" s="7">
        <f t="shared" si="289"/>
        <v>0</v>
      </c>
      <c r="G693" s="7">
        <f t="shared" si="294"/>
        <v>0</v>
      </c>
      <c r="H693" s="7">
        <f t="shared" si="295"/>
        <v>0</v>
      </c>
      <c r="I693" s="7">
        <f t="shared" si="296"/>
        <v>0</v>
      </c>
      <c r="J693" s="7">
        <f t="shared" si="297"/>
        <v>0</v>
      </c>
      <c r="K693" s="10"/>
    </row>
    <row r="694" spans="1:11">
      <c r="A694" s="8">
        <v>689</v>
      </c>
      <c r="B694" s="10" t="s">
        <v>3</v>
      </c>
      <c r="C694" s="7">
        <f t="shared" si="288"/>
        <v>2965.4</v>
      </c>
      <c r="D694" s="7">
        <v>2965.4</v>
      </c>
      <c r="E694" s="7">
        <f t="shared" si="289"/>
        <v>0</v>
      </c>
      <c r="F694" s="7">
        <f t="shared" si="289"/>
        <v>0</v>
      </c>
      <c r="G694" s="7">
        <f t="shared" si="294"/>
        <v>0</v>
      </c>
      <c r="H694" s="7">
        <f t="shared" si="295"/>
        <v>0</v>
      </c>
      <c r="I694" s="7">
        <f t="shared" si="296"/>
        <v>0</v>
      </c>
      <c r="J694" s="7">
        <f t="shared" si="297"/>
        <v>0</v>
      </c>
      <c r="K694" s="10"/>
    </row>
    <row r="695" spans="1:11">
      <c r="A695" s="8">
        <v>690</v>
      </c>
      <c r="B695" s="10" t="s">
        <v>4</v>
      </c>
      <c r="C695" s="7">
        <f>D695+E695+F695+G695+H695+I695+J695</f>
        <v>100.6</v>
      </c>
      <c r="D695" s="7">
        <v>50.3</v>
      </c>
      <c r="E695" s="7">
        <v>50.3</v>
      </c>
      <c r="F695" s="7">
        <f t="shared" si="289"/>
        <v>0</v>
      </c>
      <c r="G695" s="7">
        <f t="shared" si="294"/>
        <v>0</v>
      </c>
      <c r="H695" s="7">
        <f t="shared" si="295"/>
        <v>0</v>
      </c>
      <c r="I695" s="7">
        <f t="shared" si="296"/>
        <v>0</v>
      </c>
      <c r="J695" s="7">
        <f t="shared" si="297"/>
        <v>0</v>
      </c>
      <c r="K695" s="10"/>
    </row>
    <row r="696" spans="1:11">
      <c r="A696" s="8">
        <v>691</v>
      </c>
      <c r="B696" s="10" t="s">
        <v>5</v>
      </c>
      <c r="C696" s="7">
        <f t="shared" si="288"/>
        <v>0</v>
      </c>
      <c r="D696" s="7">
        <f t="shared" si="289"/>
        <v>0</v>
      </c>
      <c r="E696" s="7">
        <f t="shared" si="289"/>
        <v>0</v>
      </c>
      <c r="F696" s="7">
        <f t="shared" si="289"/>
        <v>0</v>
      </c>
      <c r="G696" s="7">
        <f t="shared" si="294"/>
        <v>0</v>
      </c>
      <c r="H696" s="7">
        <f t="shared" si="295"/>
        <v>0</v>
      </c>
      <c r="I696" s="7">
        <f t="shared" si="296"/>
        <v>0</v>
      </c>
      <c r="J696" s="7">
        <f t="shared" si="297"/>
        <v>0</v>
      </c>
      <c r="K696" s="10"/>
    </row>
    <row r="697" spans="1:11" ht="38.25">
      <c r="A697" s="8">
        <v>692</v>
      </c>
      <c r="B697" s="13" t="s">
        <v>305</v>
      </c>
      <c r="C697" s="9">
        <f t="shared" si="288"/>
        <v>10235</v>
      </c>
      <c r="D697" s="9">
        <f>D699+D700+D701</f>
        <v>10235</v>
      </c>
      <c r="E697" s="9">
        <f>E699+E700+E701</f>
        <v>0</v>
      </c>
      <c r="F697" s="9">
        <f t="shared" si="289"/>
        <v>0</v>
      </c>
      <c r="G697" s="9">
        <f t="shared" si="294"/>
        <v>0</v>
      </c>
      <c r="H697" s="9">
        <f t="shared" si="295"/>
        <v>0</v>
      </c>
      <c r="I697" s="9">
        <f t="shared" si="296"/>
        <v>0</v>
      </c>
      <c r="J697" s="9">
        <f t="shared" si="297"/>
        <v>0</v>
      </c>
      <c r="K697" s="10"/>
    </row>
    <row r="698" spans="1:11">
      <c r="A698" s="8">
        <v>693</v>
      </c>
      <c r="B698" s="10" t="s">
        <v>2</v>
      </c>
      <c r="C698" s="7">
        <f t="shared" si="288"/>
        <v>0</v>
      </c>
      <c r="D698" s="7">
        <f t="shared" ref="D698" si="298">E698+F698+G698+H698+I698+J698+K698</f>
        <v>0</v>
      </c>
      <c r="E698" s="7">
        <f t="shared" ref="E698" si="299">F698+G698+H698+I698+J698+K698+L698</f>
        <v>0</v>
      </c>
      <c r="F698" s="7">
        <f t="shared" si="289"/>
        <v>0</v>
      </c>
      <c r="G698" s="7">
        <f t="shared" si="294"/>
        <v>0</v>
      </c>
      <c r="H698" s="7">
        <f t="shared" si="295"/>
        <v>0</v>
      </c>
      <c r="I698" s="7">
        <f t="shared" si="296"/>
        <v>0</v>
      </c>
      <c r="J698" s="7">
        <f t="shared" si="297"/>
        <v>0</v>
      </c>
      <c r="K698" s="10"/>
    </row>
    <row r="699" spans="1:11">
      <c r="A699" s="8">
        <v>694</v>
      </c>
      <c r="B699" s="10" t="s">
        <v>3</v>
      </c>
      <c r="C699" s="7">
        <f t="shared" si="288"/>
        <v>0</v>
      </c>
      <c r="D699" s="7">
        <f t="shared" si="289"/>
        <v>0</v>
      </c>
      <c r="E699" s="7">
        <f t="shared" si="289"/>
        <v>0</v>
      </c>
      <c r="F699" s="7">
        <f t="shared" si="289"/>
        <v>0</v>
      </c>
      <c r="G699" s="7">
        <f t="shared" si="294"/>
        <v>0</v>
      </c>
      <c r="H699" s="7">
        <f t="shared" si="295"/>
        <v>0</v>
      </c>
      <c r="I699" s="7">
        <f t="shared" si="296"/>
        <v>0</v>
      </c>
      <c r="J699" s="7">
        <f t="shared" si="297"/>
        <v>0</v>
      </c>
      <c r="K699" s="10"/>
    </row>
    <row r="700" spans="1:11">
      <c r="A700" s="8">
        <v>695</v>
      </c>
      <c r="B700" s="10" t="s">
        <v>4</v>
      </c>
      <c r="C700" s="7">
        <f t="shared" si="288"/>
        <v>10235</v>
      </c>
      <c r="D700" s="7">
        <f>11000-645-20-100</f>
        <v>10235</v>
      </c>
      <c r="E700" s="7">
        <v>0</v>
      </c>
      <c r="F700" s="7">
        <f t="shared" si="289"/>
        <v>0</v>
      </c>
      <c r="G700" s="7">
        <f t="shared" si="294"/>
        <v>0</v>
      </c>
      <c r="H700" s="7">
        <f t="shared" si="295"/>
        <v>0</v>
      </c>
      <c r="I700" s="7">
        <f t="shared" si="296"/>
        <v>0</v>
      </c>
      <c r="J700" s="7">
        <f t="shared" si="297"/>
        <v>0</v>
      </c>
      <c r="K700" s="10"/>
    </row>
    <row r="701" spans="1:11">
      <c r="A701" s="8">
        <v>696</v>
      </c>
      <c r="B701" s="10" t="s">
        <v>5</v>
      </c>
      <c r="C701" s="7">
        <f t="shared" si="288"/>
        <v>0</v>
      </c>
      <c r="D701" s="7">
        <f>E701+F701+G701+H701+I701+J701+K701</f>
        <v>0</v>
      </c>
      <c r="E701" s="7">
        <f t="shared" si="289"/>
        <v>0</v>
      </c>
      <c r="F701" s="7">
        <f t="shared" si="289"/>
        <v>0</v>
      </c>
      <c r="G701" s="7">
        <f t="shared" si="294"/>
        <v>0</v>
      </c>
      <c r="H701" s="7">
        <f t="shared" si="295"/>
        <v>0</v>
      </c>
      <c r="I701" s="7">
        <f t="shared" si="296"/>
        <v>0</v>
      </c>
      <c r="J701" s="7">
        <f t="shared" si="297"/>
        <v>0</v>
      </c>
      <c r="K701" s="10"/>
    </row>
    <row r="702" spans="1:11" ht="25.5">
      <c r="A702" s="8">
        <v>697</v>
      </c>
      <c r="B702" s="13" t="s">
        <v>36</v>
      </c>
      <c r="C702" s="9">
        <f>D702+E702+F702+G702+H702+I702+J702</f>
        <v>0</v>
      </c>
      <c r="D702" s="9">
        <f>D704+D705+D706</f>
        <v>0</v>
      </c>
      <c r="E702" s="9">
        <f>E704+E705+E706</f>
        <v>0</v>
      </c>
      <c r="F702" s="9">
        <f t="shared" si="289"/>
        <v>0</v>
      </c>
      <c r="G702" s="9">
        <f t="shared" si="294"/>
        <v>0</v>
      </c>
      <c r="H702" s="9">
        <f t="shared" si="295"/>
        <v>0</v>
      </c>
      <c r="I702" s="9">
        <f t="shared" si="296"/>
        <v>0</v>
      </c>
      <c r="J702" s="9">
        <f t="shared" si="297"/>
        <v>0</v>
      </c>
      <c r="K702" s="10"/>
    </row>
    <row r="703" spans="1:11">
      <c r="A703" s="8">
        <v>698</v>
      </c>
      <c r="B703" s="13" t="s">
        <v>2</v>
      </c>
      <c r="C703" s="7">
        <f t="shared" si="288"/>
        <v>0</v>
      </c>
      <c r="D703" s="7">
        <f t="shared" ref="D703" si="300">E703+F703+G703+H703+I703+J703+K703</f>
        <v>0</v>
      </c>
      <c r="E703" s="7">
        <f t="shared" ref="E703" si="301">F703+G703+H703+I703+J703+K703+L703</f>
        <v>0</v>
      </c>
      <c r="F703" s="7">
        <f t="shared" si="289"/>
        <v>0</v>
      </c>
      <c r="G703" s="7">
        <f t="shared" si="294"/>
        <v>0</v>
      </c>
      <c r="H703" s="7">
        <f t="shared" si="295"/>
        <v>0</v>
      </c>
      <c r="I703" s="7">
        <f t="shared" si="296"/>
        <v>0</v>
      </c>
      <c r="J703" s="7">
        <f t="shared" si="297"/>
        <v>0</v>
      </c>
      <c r="K703" s="10"/>
    </row>
    <row r="704" spans="1:11">
      <c r="A704" s="8">
        <v>699</v>
      </c>
      <c r="B704" s="10" t="s">
        <v>3</v>
      </c>
      <c r="C704" s="7">
        <f t="shared" si="288"/>
        <v>0</v>
      </c>
      <c r="D704" s="7">
        <f t="shared" si="289"/>
        <v>0</v>
      </c>
      <c r="E704" s="7">
        <f t="shared" si="289"/>
        <v>0</v>
      </c>
      <c r="F704" s="7">
        <f t="shared" si="289"/>
        <v>0</v>
      </c>
      <c r="G704" s="7">
        <f t="shared" si="294"/>
        <v>0</v>
      </c>
      <c r="H704" s="7">
        <f t="shared" si="295"/>
        <v>0</v>
      </c>
      <c r="I704" s="7">
        <f t="shared" si="296"/>
        <v>0</v>
      </c>
      <c r="J704" s="7">
        <f t="shared" si="297"/>
        <v>0</v>
      </c>
      <c r="K704" s="10"/>
    </row>
    <row r="705" spans="1:11">
      <c r="A705" s="8">
        <v>700</v>
      </c>
      <c r="B705" s="10" t="s">
        <v>4</v>
      </c>
      <c r="C705" s="7">
        <f t="shared" si="288"/>
        <v>0</v>
      </c>
      <c r="D705" s="7">
        <v>0</v>
      </c>
      <c r="E705" s="7">
        <v>0</v>
      </c>
      <c r="F705" s="7">
        <f t="shared" si="289"/>
        <v>0</v>
      </c>
      <c r="G705" s="7">
        <f t="shared" si="294"/>
        <v>0</v>
      </c>
      <c r="H705" s="7">
        <f t="shared" si="295"/>
        <v>0</v>
      </c>
      <c r="I705" s="7">
        <f t="shared" si="296"/>
        <v>0</v>
      </c>
      <c r="J705" s="7">
        <f t="shared" si="297"/>
        <v>0</v>
      </c>
      <c r="K705" s="10"/>
    </row>
    <row r="706" spans="1:11">
      <c r="A706" s="8">
        <v>701</v>
      </c>
      <c r="B706" s="10" t="s">
        <v>5</v>
      </c>
      <c r="C706" s="7">
        <f t="shared" si="288"/>
        <v>0</v>
      </c>
      <c r="D706" s="7">
        <f t="shared" si="289"/>
        <v>0</v>
      </c>
      <c r="E706" s="7">
        <f t="shared" si="289"/>
        <v>0</v>
      </c>
      <c r="F706" s="7">
        <f t="shared" si="289"/>
        <v>0</v>
      </c>
      <c r="G706" s="7">
        <f t="shared" si="294"/>
        <v>0</v>
      </c>
      <c r="H706" s="7">
        <f t="shared" si="295"/>
        <v>0</v>
      </c>
      <c r="I706" s="7">
        <f t="shared" si="296"/>
        <v>0</v>
      </c>
      <c r="J706" s="7">
        <f t="shared" si="297"/>
        <v>0</v>
      </c>
      <c r="K706" s="10"/>
    </row>
    <row r="707" spans="1:11" ht="38.25">
      <c r="A707" s="8">
        <v>702</v>
      </c>
      <c r="B707" s="13" t="s">
        <v>37</v>
      </c>
      <c r="C707" s="7">
        <f t="shared" si="288"/>
        <v>7316</v>
      </c>
      <c r="D707" s="7">
        <v>0</v>
      </c>
      <c r="E707" s="7">
        <f>E709+E710+E711</f>
        <v>0</v>
      </c>
      <c r="F707" s="7">
        <v>0</v>
      </c>
      <c r="G707" s="7">
        <f>G709+G710+G711</f>
        <v>4836</v>
      </c>
      <c r="H707" s="7">
        <f>H709+H710+H711</f>
        <v>2480</v>
      </c>
      <c r="I707" s="7">
        <f t="shared" si="296"/>
        <v>0</v>
      </c>
      <c r="J707" s="7">
        <f t="shared" si="297"/>
        <v>0</v>
      </c>
      <c r="K707" s="10"/>
    </row>
    <row r="708" spans="1:11">
      <c r="A708" s="8">
        <v>703</v>
      </c>
      <c r="B708" s="13" t="s">
        <v>2</v>
      </c>
      <c r="C708" s="7">
        <f t="shared" si="288"/>
        <v>0</v>
      </c>
      <c r="D708" s="7">
        <f t="shared" ref="D708" si="302">E708+F708+G708+H708+I708+J708+K708</f>
        <v>0</v>
      </c>
      <c r="E708" s="7">
        <f t="shared" ref="E708" si="303">F708+G708+H708+I708+J708+K708+L708</f>
        <v>0</v>
      </c>
      <c r="F708" s="7">
        <f t="shared" ref="F708" si="304">G708+H708+I708+J708+K708+L708+M708</f>
        <v>0</v>
      </c>
      <c r="G708" s="7">
        <f t="shared" ref="G708" si="305">H708+I708+J708+K708+L708+M708+N708</f>
        <v>0</v>
      </c>
      <c r="H708" s="7">
        <f t="shared" ref="H708" si="306">I708+J708+K708+L708+M708+N708+O708</f>
        <v>0</v>
      </c>
      <c r="I708" s="7">
        <f t="shared" si="296"/>
        <v>0</v>
      </c>
      <c r="J708" s="7">
        <f t="shared" si="297"/>
        <v>0</v>
      </c>
      <c r="K708" s="10"/>
    </row>
    <row r="709" spans="1:11">
      <c r="A709" s="8">
        <v>704</v>
      </c>
      <c r="B709" s="10" t="s">
        <v>3</v>
      </c>
      <c r="C709" s="7">
        <f t="shared" si="288"/>
        <v>0</v>
      </c>
      <c r="D709" s="7">
        <f t="shared" ref="D709:D718" si="307">E709+F709+G709+H709+I709+J709+K709</f>
        <v>0</v>
      </c>
      <c r="E709" s="7">
        <f t="shared" ref="E709:E719" si="308">F709+G709+H709+I709+J709+K709+L709</f>
        <v>0</v>
      </c>
      <c r="F709" s="7">
        <f t="shared" ref="F709:F720" si="309">G709+H709+I709+J709+K709+L709+M709</f>
        <v>0</v>
      </c>
      <c r="G709" s="7">
        <f t="shared" si="294"/>
        <v>0</v>
      </c>
      <c r="H709" s="7">
        <f t="shared" si="295"/>
        <v>0</v>
      </c>
      <c r="I709" s="7">
        <f t="shared" si="296"/>
        <v>0</v>
      </c>
      <c r="J709" s="7">
        <f t="shared" si="297"/>
        <v>0</v>
      </c>
      <c r="K709" s="10"/>
    </row>
    <row r="710" spans="1:11">
      <c r="A710" s="8">
        <v>705</v>
      </c>
      <c r="B710" s="10" t="s">
        <v>4</v>
      </c>
      <c r="C710" s="7">
        <f t="shared" si="288"/>
        <v>7316</v>
      </c>
      <c r="D710" s="7">
        <v>0</v>
      </c>
      <c r="E710" s="7">
        <v>0</v>
      </c>
      <c r="F710" s="7">
        <v>0</v>
      </c>
      <c r="G710" s="7">
        <v>4836</v>
      </c>
      <c r="H710" s="7">
        <v>2480</v>
      </c>
      <c r="I710" s="7">
        <f t="shared" si="296"/>
        <v>0</v>
      </c>
      <c r="J710" s="7">
        <f t="shared" si="297"/>
        <v>0</v>
      </c>
      <c r="K710" s="10"/>
    </row>
    <row r="711" spans="1:11">
      <c r="A711" s="8">
        <v>706</v>
      </c>
      <c r="B711" s="10" t="s">
        <v>5</v>
      </c>
      <c r="C711" s="7">
        <f t="shared" si="288"/>
        <v>0</v>
      </c>
      <c r="D711" s="7">
        <f t="shared" si="307"/>
        <v>0</v>
      </c>
      <c r="E711" s="7">
        <f t="shared" si="308"/>
        <v>0</v>
      </c>
      <c r="F711" s="7">
        <f t="shared" si="309"/>
        <v>0</v>
      </c>
      <c r="G711" s="7">
        <f t="shared" si="294"/>
        <v>0</v>
      </c>
      <c r="H711" s="7">
        <f t="shared" si="295"/>
        <v>0</v>
      </c>
      <c r="I711" s="7">
        <f t="shared" si="296"/>
        <v>0</v>
      </c>
      <c r="J711" s="7">
        <f t="shared" si="297"/>
        <v>0</v>
      </c>
      <c r="K711" s="10"/>
    </row>
    <row r="712" spans="1:11" ht="27" customHeight="1">
      <c r="A712" s="8">
        <v>707</v>
      </c>
      <c r="B712" s="13" t="s">
        <v>38</v>
      </c>
      <c r="C712" s="7">
        <f>D712+E712+F712+G712+H712+I712+J712</f>
        <v>6258.5</v>
      </c>
      <c r="D712" s="7">
        <v>0</v>
      </c>
      <c r="E712" s="7">
        <v>0</v>
      </c>
      <c r="F712" s="7">
        <f>F714+F715+F716</f>
        <v>6258.5</v>
      </c>
      <c r="G712" s="7">
        <f t="shared" si="294"/>
        <v>0</v>
      </c>
      <c r="H712" s="7">
        <f t="shared" si="295"/>
        <v>0</v>
      </c>
      <c r="I712" s="7">
        <f t="shared" si="296"/>
        <v>0</v>
      </c>
      <c r="J712" s="7">
        <f t="shared" si="297"/>
        <v>0</v>
      </c>
      <c r="K712" s="10"/>
    </row>
    <row r="713" spans="1:11" ht="12.75" customHeight="1">
      <c r="A713" s="8">
        <v>708</v>
      </c>
      <c r="B713" s="13" t="s">
        <v>2</v>
      </c>
      <c r="C713" s="7">
        <f t="shared" ref="C713" si="310">D713+E713+F713+G713+H713+I713+J713</f>
        <v>0</v>
      </c>
      <c r="D713" s="7">
        <f t="shared" ref="D713" si="311">E713+F713+G713+H713+I713+J713+K713</f>
        <v>0</v>
      </c>
      <c r="E713" s="7">
        <f t="shared" ref="E713" si="312">F713+G713+H713+I713+J713+K713+L713</f>
        <v>0</v>
      </c>
      <c r="F713" s="7">
        <f t="shared" ref="F713" si="313">G713+H713+I713+J713+K713+L713+M713</f>
        <v>0</v>
      </c>
      <c r="G713" s="7">
        <f t="shared" si="294"/>
        <v>0</v>
      </c>
      <c r="H713" s="7">
        <f t="shared" si="295"/>
        <v>0</v>
      </c>
      <c r="I713" s="7">
        <f t="shared" si="296"/>
        <v>0</v>
      </c>
      <c r="J713" s="7">
        <f t="shared" si="297"/>
        <v>0</v>
      </c>
      <c r="K713" s="10"/>
    </row>
    <row r="714" spans="1:11">
      <c r="A714" s="8">
        <v>709</v>
      </c>
      <c r="B714" s="10" t="s">
        <v>3</v>
      </c>
      <c r="C714" s="7">
        <f t="shared" si="288"/>
        <v>0</v>
      </c>
      <c r="D714" s="7">
        <f t="shared" si="307"/>
        <v>0</v>
      </c>
      <c r="E714" s="7">
        <f t="shared" si="308"/>
        <v>0</v>
      </c>
      <c r="F714" s="7">
        <f t="shared" si="309"/>
        <v>0</v>
      </c>
      <c r="G714" s="7">
        <f t="shared" si="294"/>
        <v>0</v>
      </c>
      <c r="H714" s="7">
        <f t="shared" si="295"/>
        <v>0</v>
      </c>
      <c r="I714" s="7">
        <f t="shared" si="296"/>
        <v>0</v>
      </c>
      <c r="J714" s="7">
        <f t="shared" si="297"/>
        <v>0</v>
      </c>
      <c r="K714" s="10"/>
    </row>
    <row r="715" spans="1:11">
      <c r="A715" s="8">
        <v>710</v>
      </c>
      <c r="B715" s="10" t="s">
        <v>4</v>
      </c>
      <c r="C715" s="7">
        <f t="shared" si="288"/>
        <v>6258.5</v>
      </c>
      <c r="D715" s="7">
        <v>0</v>
      </c>
      <c r="E715" s="7">
        <v>0</v>
      </c>
      <c r="F715" s="7">
        <v>6258.5</v>
      </c>
      <c r="G715" s="7">
        <f t="shared" si="294"/>
        <v>0</v>
      </c>
      <c r="H715" s="7">
        <f t="shared" si="295"/>
        <v>0</v>
      </c>
      <c r="I715" s="7">
        <f t="shared" si="296"/>
        <v>0</v>
      </c>
      <c r="J715" s="7">
        <f t="shared" si="297"/>
        <v>0</v>
      </c>
      <c r="K715" s="10"/>
    </row>
    <row r="716" spans="1:11">
      <c r="A716" s="8">
        <v>711</v>
      </c>
      <c r="B716" s="10" t="s">
        <v>5</v>
      </c>
      <c r="C716" s="7">
        <f t="shared" si="288"/>
        <v>0</v>
      </c>
      <c r="D716" s="7">
        <f t="shared" si="307"/>
        <v>0</v>
      </c>
      <c r="E716" s="7">
        <f t="shared" si="308"/>
        <v>0</v>
      </c>
      <c r="F716" s="7">
        <f t="shared" si="309"/>
        <v>0</v>
      </c>
      <c r="G716" s="7">
        <f t="shared" si="294"/>
        <v>0</v>
      </c>
      <c r="H716" s="7">
        <f t="shared" si="295"/>
        <v>0</v>
      </c>
      <c r="I716" s="7">
        <f t="shared" si="296"/>
        <v>0</v>
      </c>
      <c r="J716" s="7">
        <f t="shared" si="297"/>
        <v>0</v>
      </c>
      <c r="K716" s="10"/>
    </row>
    <row r="717" spans="1:11" ht="51">
      <c r="A717" s="8">
        <v>712</v>
      </c>
      <c r="B717" s="13" t="s">
        <v>207</v>
      </c>
      <c r="C717" s="7">
        <f t="shared" si="288"/>
        <v>334</v>
      </c>
      <c r="D717" s="7">
        <f>D718+D719+D720+D721</f>
        <v>167</v>
      </c>
      <c r="E717" s="7">
        <f>E718+E719+E720+E721</f>
        <v>167</v>
      </c>
      <c r="F717" s="7">
        <f t="shared" si="309"/>
        <v>0</v>
      </c>
      <c r="G717" s="7">
        <f t="shared" si="294"/>
        <v>0</v>
      </c>
      <c r="H717" s="7">
        <f t="shared" si="295"/>
        <v>0</v>
      </c>
      <c r="I717" s="7">
        <f t="shared" si="296"/>
        <v>0</v>
      </c>
      <c r="J717" s="7">
        <f t="shared" si="297"/>
        <v>0</v>
      </c>
      <c r="K717" s="10"/>
    </row>
    <row r="718" spans="1:11">
      <c r="A718" s="8">
        <v>713</v>
      </c>
      <c r="B718" s="13" t="s">
        <v>2</v>
      </c>
      <c r="C718" s="7">
        <f t="shared" si="288"/>
        <v>0</v>
      </c>
      <c r="D718" s="7">
        <f t="shared" si="307"/>
        <v>0</v>
      </c>
      <c r="E718" s="7">
        <f t="shared" si="308"/>
        <v>0</v>
      </c>
      <c r="F718" s="7">
        <f t="shared" si="309"/>
        <v>0</v>
      </c>
      <c r="G718" s="7">
        <f t="shared" si="294"/>
        <v>0</v>
      </c>
      <c r="H718" s="7">
        <f t="shared" si="295"/>
        <v>0</v>
      </c>
      <c r="I718" s="7">
        <f t="shared" si="296"/>
        <v>0</v>
      </c>
      <c r="J718" s="7">
        <f t="shared" si="297"/>
        <v>0</v>
      </c>
      <c r="K718" s="10"/>
    </row>
    <row r="719" spans="1:11">
      <c r="A719" s="8">
        <v>714</v>
      </c>
      <c r="B719" s="10" t="s">
        <v>3</v>
      </c>
      <c r="C719" s="7">
        <f t="shared" si="288"/>
        <v>0</v>
      </c>
      <c r="D719" s="7">
        <v>0</v>
      </c>
      <c r="E719" s="7">
        <f t="shared" si="308"/>
        <v>0</v>
      </c>
      <c r="F719" s="7">
        <f t="shared" si="309"/>
        <v>0</v>
      </c>
      <c r="G719" s="7">
        <f t="shared" si="294"/>
        <v>0</v>
      </c>
      <c r="H719" s="7">
        <f t="shared" si="295"/>
        <v>0</v>
      </c>
      <c r="I719" s="7">
        <f t="shared" si="296"/>
        <v>0</v>
      </c>
      <c r="J719" s="7">
        <f t="shared" si="297"/>
        <v>0</v>
      </c>
      <c r="K719" s="10"/>
    </row>
    <row r="720" spans="1:11">
      <c r="A720" s="8">
        <v>715</v>
      </c>
      <c r="B720" s="10" t="s">
        <v>4</v>
      </c>
      <c r="C720" s="7">
        <f t="shared" si="288"/>
        <v>334</v>
      </c>
      <c r="D720" s="7">
        <v>167</v>
      </c>
      <c r="E720" s="7">
        <v>167</v>
      </c>
      <c r="F720" s="7">
        <f t="shared" si="309"/>
        <v>0</v>
      </c>
      <c r="G720" s="7">
        <f t="shared" si="294"/>
        <v>0</v>
      </c>
      <c r="H720" s="7">
        <f t="shared" si="295"/>
        <v>0</v>
      </c>
      <c r="I720" s="7">
        <f t="shared" si="296"/>
        <v>0</v>
      </c>
      <c r="J720" s="7">
        <f t="shared" si="297"/>
        <v>0</v>
      </c>
      <c r="K720" s="10"/>
    </row>
    <row r="721" spans="1:11">
      <c r="A721" s="8">
        <v>716</v>
      </c>
      <c r="B721" s="10" t="s">
        <v>23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10"/>
    </row>
    <row r="722" spans="1:11" ht="38.25">
      <c r="A722" s="8">
        <v>717</v>
      </c>
      <c r="B722" s="13" t="s">
        <v>335</v>
      </c>
      <c r="C722" s="7">
        <f>D722+E722+F722+G722+H722+I722+J722</f>
        <v>20</v>
      </c>
      <c r="D722" s="7">
        <f>D723+D724+D725+D730</f>
        <v>20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10"/>
    </row>
    <row r="723" spans="1:11">
      <c r="A723" s="8">
        <v>718</v>
      </c>
      <c r="B723" s="10" t="s">
        <v>2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59">
        <v>0</v>
      </c>
      <c r="K723" s="10"/>
    </row>
    <row r="724" spans="1:11">
      <c r="A724" s="8">
        <v>719</v>
      </c>
      <c r="B724" s="10" t="s">
        <v>328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10"/>
    </row>
    <row r="725" spans="1:11">
      <c r="A725" s="8">
        <v>720</v>
      </c>
      <c r="B725" s="10" t="s">
        <v>50</v>
      </c>
      <c r="C725" s="7">
        <f>D725+E725+F725+G725+H725+I725+J725</f>
        <v>20</v>
      </c>
      <c r="D725" s="7">
        <v>20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10"/>
    </row>
    <row r="726" spans="1:11" ht="38.25">
      <c r="A726" s="8">
        <v>721</v>
      </c>
      <c r="B726" s="13" t="s">
        <v>358</v>
      </c>
      <c r="C726" s="7">
        <f>D726+E726+F726+G726+H726+I726+J726</f>
        <v>22150.3</v>
      </c>
      <c r="D726" s="7">
        <v>0</v>
      </c>
      <c r="E726" s="7">
        <f>E727+E728+E729+E730</f>
        <v>22150.3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10"/>
    </row>
    <row r="727" spans="1:11">
      <c r="A727" s="8">
        <v>722</v>
      </c>
      <c r="B727" s="10" t="s">
        <v>2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10"/>
    </row>
    <row r="728" spans="1:11">
      <c r="A728" s="8">
        <v>723</v>
      </c>
      <c r="B728" s="10" t="s">
        <v>29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10"/>
    </row>
    <row r="729" spans="1:11">
      <c r="A729" s="8">
        <v>724</v>
      </c>
      <c r="B729" s="10" t="s">
        <v>30</v>
      </c>
      <c r="C729" s="7">
        <f>D729+E729+F729+G729+H729+I729+J729</f>
        <v>22150.3</v>
      </c>
      <c r="D729" s="7">
        <v>0</v>
      </c>
      <c r="E729" s="7">
        <v>22150.3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10"/>
    </row>
    <row r="730" spans="1:11">
      <c r="A730" s="8">
        <v>725</v>
      </c>
      <c r="B730" s="10" t="s">
        <v>329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10"/>
    </row>
    <row r="731" spans="1:11" ht="27">
      <c r="A731" s="8">
        <v>726</v>
      </c>
      <c r="B731" s="12" t="s">
        <v>301</v>
      </c>
      <c r="C731" s="9">
        <f t="shared" si="288"/>
        <v>2416.6999999999998</v>
      </c>
      <c r="D731" s="9">
        <f>D733+D734+D735</f>
        <v>100</v>
      </c>
      <c r="E731" s="9">
        <f>E733+E734+E735</f>
        <v>0</v>
      </c>
      <c r="F731" s="9">
        <f>F733+F734+F735</f>
        <v>0</v>
      </c>
      <c r="G731" s="9">
        <f t="shared" ref="G731:J731" si="314">G733+G734+G735</f>
        <v>0</v>
      </c>
      <c r="H731" s="9">
        <f t="shared" si="314"/>
        <v>1263.3</v>
      </c>
      <c r="I731" s="9">
        <f t="shared" si="314"/>
        <v>1053.4000000000001</v>
      </c>
      <c r="J731" s="9">
        <f t="shared" si="314"/>
        <v>0</v>
      </c>
      <c r="K731" s="10"/>
    </row>
    <row r="732" spans="1:11">
      <c r="A732" s="8">
        <v>727</v>
      </c>
      <c r="B732" s="12" t="s">
        <v>2</v>
      </c>
      <c r="C732" s="7">
        <f t="shared" si="288"/>
        <v>0</v>
      </c>
      <c r="D732" s="7">
        <f t="shared" ref="D732" si="315">E732+F732+G732+H732+I732+J732+K732</f>
        <v>0</v>
      </c>
      <c r="E732" s="7">
        <f t="shared" ref="E732" si="316">F732+G732+H732+I732+J732+K732+L732</f>
        <v>0</v>
      </c>
      <c r="F732" s="7">
        <f t="shared" ref="F732" si="317">G732+H732+I732+J732+K732+L732+M732</f>
        <v>0</v>
      </c>
      <c r="G732" s="7">
        <f t="shared" ref="G732" si="318">H732+I732+J732+K732+L732+M732+N732</f>
        <v>0</v>
      </c>
      <c r="H732" s="7">
        <f t="shared" ref="H732" si="319">I732+J732+K732+L732+M732+N732+O732</f>
        <v>0</v>
      </c>
      <c r="I732" s="7">
        <f t="shared" ref="I732" si="320">J732+K732+L732+M732+N732+O732+P732</f>
        <v>0</v>
      </c>
      <c r="J732" s="7">
        <f t="shared" ref="J732" si="321">K732+L732+M732+N732+O732+P732+Q732</f>
        <v>0</v>
      </c>
      <c r="K732" s="10"/>
    </row>
    <row r="733" spans="1:11">
      <c r="A733" s="8">
        <v>728</v>
      </c>
      <c r="B733" s="10" t="s">
        <v>3</v>
      </c>
      <c r="C733" s="7">
        <f t="shared" ref="C733:C737" si="322">D733+E733+F733+G733+H733+I733+J733</f>
        <v>0</v>
      </c>
      <c r="D733" s="7">
        <f t="shared" ref="D733" si="323">E733+F733+G733+H733+I733+J733+K733</f>
        <v>0</v>
      </c>
      <c r="E733" s="7">
        <f t="shared" ref="E733" si="324">F733+G733+H733+I733+J733+K733+L733</f>
        <v>0</v>
      </c>
      <c r="F733" s="7">
        <f t="shared" ref="F733" si="325">G733+H733+I733+J733+K733+L733+M733</f>
        <v>0</v>
      </c>
      <c r="G733" s="7">
        <f t="shared" ref="G733" si="326">H733+I733+J733+K733+L733+M733+N733</f>
        <v>0</v>
      </c>
      <c r="H733" s="7">
        <f t="shared" ref="H733" si="327">I733+J733+K733+L733+M733+N733+O733</f>
        <v>0</v>
      </c>
      <c r="I733" s="7">
        <f t="shared" ref="I733" si="328">J733+K733+L733+M733+N733+O733+P733</f>
        <v>0</v>
      </c>
      <c r="J733" s="7">
        <f t="shared" ref="J733" si="329">K733+L733+M733+N733+O733+P733+Q733</f>
        <v>0</v>
      </c>
      <c r="K733" s="10"/>
    </row>
    <row r="734" spans="1:11">
      <c r="A734" s="8">
        <v>729</v>
      </c>
      <c r="B734" s="10" t="s">
        <v>4</v>
      </c>
      <c r="C734" s="7">
        <f t="shared" si="322"/>
        <v>2416.6999999999998</v>
      </c>
      <c r="D734" s="7">
        <f>D739+D744+D749+D754</f>
        <v>100</v>
      </c>
      <c r="E734" s="7">
        <f>E739+E744+E749+E754</f>
        <v>0</v>
      </c>
      <c r="F734" s="7">
        <f>F739+F744+F749</f>
        <v>0</v>
      </c>
      <c r="G734" s="7">
        <f>G739+G744+G749</f>
        <v>0</v>
      </c>
      <c r="H734" s="7">
        <f>H739+H744+H749+H754</f>
        <v>1263.3</v>
      </c>
      <c r="I734" s="7">
        <f>I739+I744+I749+I754</f>
        <v>1053.4000000000001</v>
      </c>
      <c r="J734" s="7">
        <f>J739+J744+J749</f>
        <v>0</v>
      </c>
      <c r="K734" s="10"/>
    </row>
    <row r="735" spans="1:11">
      <c r="A735" s="8">
        <v>730</v>
      </c>
      <c r="B735" s="10" t="s">
        <v>5</v>
      </c>
      <c r="C735" s="7">
        <f t="shared" si="322"/>
        <v>0</v>
      </c>
      <c r="D735" s="7">
        <f t="shared" ref="D735:D737" si="330">E735+F735+G735+H735+I735+J735+K735</f>
        <v>0</v>
      </c>
      <c r="E735" s="7">
        <f t="shared" ref="E735:E737" si="331">F735+G735+H735+I735+J735+K735+L735</f>
        <v>0</v>
      </c>
      <c r="F735" s="7">
        <f t="shared" ref="F735:F737" si="332">G735+H735+I735+J735+K735+L735+M735</f>
        <v>0</v>
      </c>
      <c r="G735" s="7">
        <f t="shared" ref="G735:G737" si="333">H735+I735+J735+K735+L735+M735+N735</f>
        <v>0</v>
      </c>
      <c r="H735" s="7">
        <f t="shared" ref="H735:H737" si="334">I735+J735+K735+L735+M735+N735+O735</f>
        <v>0</v>
      </c>
      <c r="I735" s="7">
        <f t="shared" ref="I735:I737" si="335">J735+K735+L735+M735+N735+O735+P735</f>
        <v>0</v>
      </c>
      <c r="J735" s="7">
        <f t="shared" ref="J735:J737" si="336">K735+L735+M735+N735+O735+P735+Q735</f>
        <v>0</v>
      </c>
      <c r="K735" s="10"/>
    </row>
    <row r="736" spans="1:11" ht="25.5">
      <c r="A736" s="8">
        <v>731</v>
      </c>
      <c r="B736" s="13" t="s">
        <v>229</v>
      </c>
      <c r="C736" s="7">
        <f t="shared" si="322"/>
        <v>0</v>
      </c>
      <c r="D736" s="7">
        <f t="shared" si="330"/>
        <v>0</v>
      </c>
      <c r="E736" s="7">
        <f t="shared" si="331"/>
        <v>0</v>
      </c>
      <c r="F736" s="7">
        <f t="shared" si="332"/>
        <v>0</v>
      </c>
      <c r="G736" s="7">
        <f t="shared" si="333"/>
        <v>0</v>
      </c>
      <c r="H736" s="7">
        <f t="shared" si="334"/>
        <v>0</v>
      </c>
      <c r="I736" s="7">
        <f t="shared" si="335"/>
        <v>0</v>
      </c>
      <c r="J736" s="7">
        <f t="shared" si="336"/>
        <v>0</v>
      </c>
      <c r="K736" s="10"/>
    </row>
    <row r="737" spans="1:11">
      <c r="A737" s="8">
        <v>732</v>
      </c>
      <c r="B737" s="13" t="s">
        <v>2</v>
      </c>
      <c r="C737" s="7">
        <f t="shared" si="322"/>
        <v>0</v>
      </c>
      <c r="D737" s="7">
        <f t="shared" si="330"/>
        <v>0</v>
      </c>
      <c r="E737" s="7">
        <f t="shared" si="331"/>
        <v>0</v>
      </c>
      <c r="F737" s="7">
        <f t="shared" si="332"/>
        <v>0</v>
      </c>
      <c r="G737" s="7">
        <f t="shared" si="333"/>
        <v>0</v>
      </c>
      <c r="H737" s="7">
        <f t="shared" si="334"/>
        <v>0</v>
      </c>
      <c r="I737" s="7">
        <f t="shared" si="335"/>
        <v>0</v>
      </c>
      <c r="J737" s="7">
        <f t="shared" si="336"/>
        <v>0</v>
      </c>
      <c r="K737" s="10"/>
    </row>
    <row r="738" spans="1:11">
      <c r="A738" s="8">
        <v>733</v>
      </c>
      <c r="B738" s="10" t="s">
        <v>3</v>
      </c>
      <c r="C738" s="7">
        <f t="shared" ref="C738:C742" si="337">D738+E738+F738+G738+H738+I738+J738</f>
        <v>0</v>
      </c>
      <c r="D738" s="7">
        <f t="shared" ref="D738:D742" si="338">E738+F738+G738+H738+I738+J738+K738</f>
        <v>0</v>
      </c>
      <c r="E738" s="7">
        <f t="shared" ref="E738:E742" si="339">F738+G738+H738+I738+J738+K738+L738</f>
        <v>0</v>
      </c>
      <c r="F738" s="7">
        <f t="shared" ref="F738:F742" si="340">G738+H738+I738+J738+K738+L738+M738</f>
        <v>0</v>
      </c>
      <c r="G738" s="7">
        <f t="shared" ref="G738:G742" si="341">H738+I738+J738+K738+L738+M738+N738</f>
        <v>0</v>
      </c>
      <c r="H738" s="7">
        <f t="shared" ref="H738:H742" si="342">I738+J738+K738+L738+M738+N738+O738</f>
        <v>0</v>
      </c>
      <c r="I738" s="7">
        <f t="shared" ref="I738:I742" si="343">J738+K738+L738+M738+N738+O738+P738</f>
        <v>0</v>
      </c>
      <c r="J738" s="7">
        <f t="shared" ref="J738:J742" si="344">K738+L738+M738+N738+O738+P738+Q738</f>
        <v>0</v>
      </c>
      <c r="K738" s="10"/>
    </row>
    <row r="739" spans="1:11">
      <c r="A739" s="8">
        <v>734</v>
      </c>
      <c r="B739" s="10" t="s">
        <v>4</v>
      </c>
      <c r="C739" s="7">
        <f t="shared" si="337"/>
        <v>0</v>
      </c>
      <c r="D739" s="7">
        <f t="shared" si="338"/>
        <v>0</v>
      </c>
      <c r="E739" s="7">
        <f t="shared" si="339"/>
        <v>0</v>
      </c>
      <c r="F739" s="7">
        <f t="shared" si="340"/>
        <v>0</v>
      </c>
      <c r="G739" s="7">
        <f t="shared" si="341"/>
        <v>0</v>
      </c>
      <c r="H739" s="7">
        <f t="shared" si="342"/>
        <v>0</v>
      </c>
      <c r="I739" s="7">
        <f t="shared" si="343"/>
        <v>0</v>
      </c>
      <c r="J739" s="7">
        <f t="shared" si="344"/>
        <v>0</v>
      </c>
      <c r="K739" s="10"/>
    </row>
    <row r="740" spans="1:11">
      <c r="A740" s="8">
        <v>735</v>
      </c>
      <c r="B740" s="10" t="s">
        <v>5</v>
      </c>
      <c r="C740" s="7">
        <f t="shared" si="337"/>
        <v>0</v>
      </c>
      <c r="D740" s="7">
        <f t="shared" si="338"/>
        <v>0</v>
      </c>
      <c r="E740" s="7">
        <f t="shared" si="339"/>
        <v>0</v>
      </c>
      <c r="F740" s="7">
        <f t="shared" si="340"/>
        <v>0</v>
      </c>
      <c r="G740" s="7">
        <f t="shared" si="341"/>
        <v>0</v>
      </c>
      <c r="H740" s="7">
        <f t="shared" si="342"/>
        <v>0</v>
      </c>
      <c r="I740" s="7">
        <f t="shared" si="343"/>
        <v>0</v>
      </c>
      <c r="J740" s="7">
        <f t="shared" si="344"/>
        <v>0</v>
      </c>
      <c r="K740" s="10"/>
    </row>
    <row r="741" spans="1:11" ht="51">
      <c r="A741" s="8">
        <v>736</v>
      </c>
      <c r="B741" s="13" t="s">
        <v>246</v>
      </c>
      <c r="C741" s="7">
        <f t="shared" si="337"/>
        <v>100</v>
      </c>
      <c r="D741" s="7">
        <f>D742+D743+D744+D745</f>
        <v>100</v>
      </c>
      <c r="E741" s="7">
        <f t="shared" si="339"/>
        <v>0</v>
      </c>
      <c r="F741" s="7">
        <f t="shared" si="340"/>
        <v>0</v>
      </c>
      <c r="G741" s="7">
        <f t="shared" si="341"/>
        <v>0</v>
      </c>
      <c r="H741" s="7">
        <f t="shared" si="342"/>
        <v>0</v>
      </c>
      <c r="I741" s="7">
        <f t="shared" si="343"/>
        <v>0</v>
      </c>
      <c r="J741" s="7">
        <f t="shared" si="344"/>
        <v>0</v>
      </c>
      <c r="K741" s="10"/>
    </row>
    <row r="742" spans="1:11">
      <c r="A742" s="8">
        <v>737</v>
      </c>
      <c r="B742" s="13" t="s">
        <v>2</v>
      </c>
      <c r="C742" s="7">
        <f t="shared" si="337"/>
        <v>0</v>
      </c>
      <c r="D742" s="7">
        <f t="shared" si="338"/>
        <v>0</v>
      </c>
      <c r="E742" s="7">
        <f t="shared" si="339"/>
        <v>0</v>
      </c>
      <c r="F742" s="7">
        <f t="shared" si="340"/>
        <v>0</v>
      </c>
      <c r="G742" s="7">
        <f t="shared" si="341"/>
        <v>0</v>
      </c>
      <c r="H742" s="7">
        <f t="shared" si="342"/>
        <v>0</v>
      </c>
      <c r="I742" s="7">
        <f t="shared" si="343"/>
        <v>0</v>
      </c>
      <c r="J742" s="7">
        <f t="shared" si="344"/>
        <v>0</v>
      </c>
      <c r="K742" s="10"/>
    </row>
    <row r="743" spans="1:11">
      <c r="A743" s="8">
        <v>738</v>
      </c>
      <c r="B743" s="10" t="s">
        <v>3</v>
      </c>
      <c r="C743" s="7">
        <f t="shared" ref="C743:C747" si="345">D743+E743+F743+G743+H743+I743+J743</f>
        <v>0</v>
      </c>
      <c r="D743" s="7">
        <f t="shared" ref="D743:D747" si="346">E743+F743+G743+H743+I743+J743+K743</f>
        <v>0</v>
      </c>
      <c r="E743" s="7">
        <f t="shared" ref="E743:E747" si="347">F743+G743+H743+I743+J743+K743+L743</f>
        <v>0</v>
      </c>
      <c r="F743" s="7">
        <f t="shared" ref="F743:F747" si="348">G743+H743+I743+J743+K743+L743+M743</f>
        <v>0</v>
      </c>
      <c r="G743" s="7">
        <f t="shared" ref="G743:G747" si="349">H743+I743+J743+K743+L743+M743+N743</f>
        <v>0</v>
      </c>
      <c r="H743" s="7">
        <f t="shared" ref="H743:H747" si="350">I743+J743+K743+L743+M743+N743+O743</f>
        <v>0</v>
      </c>
      <c r="I743" s="7">
        <f t="shared" ref="I743:I747" si="351">J743+K743+L743+M743+N743+O743+P743</f>
        <v>0</v>
      </c>
      <c r="J743" s="7">
        <f t="shared" ref="J743:J747" si="352">K743+L743+M743+N743+O743+P743+Q743</f>
        <v>0</v>
      </c>
      <c r="K743" s="10"/>
    </row>
    <row r="744" spans="1:11">
      <c r="A744" s="8">
        <v>739</v>
      </c>
      <c r="B744" s="10" t="s">
        <v>4</v>
      </c>
      <c r="C744" s="7">
        <f t="shared" si="345"/>
        <v>100</v>
      </c>
      <c r="D744" s="7">
        <v>100</v>
      </c>
      <c r="E744" s="7">
        <f t="shared" si="347"/>
        <v>0</v>
      </c>
      <c r="F744" s="7">
        <f t="shared" si="348"/>
        <v>0</v>
      </c>
      <c r="G744" s="7">
        <f t="shared" si="349"/>
        <v>0</v>
      </c>
      <c r="H744" s="7">
        <f t="shared" si="350"/>
        <v>0</v>
      </c>
      <c r="I744" s="7">
        <f t="shared" si="351"/>
        <v>0</v>
      </c>
      <c r="J744" s="7">
        <f t="shared" si="352"/>
        <v>0</v>
      </c>
      <c r="K744" s="10"/>
    </row>
    <row r="745" spans="1:11">
      <c r="A745" s="8">
        <v>740</v>
      </c>
      <c r="B745" s="10" t="s">
        <v>5</v>
      </c>
      <c r="C745" s="7">
        <f t="shared" si="345"/>
        <v>0</v>
      </c>
      <c r="D745" s="7">
        <f t="shared" si="346"/>
        <v>0</v>
      </c>
      <c r="E745" s="7">
        <f t="shared" si="347"/>
        <v>0</v>
      </c>
      <c r="F745" s="7">
        <f t="shared" si="348"/>
        <v>0</v>
      </c>
      <c r="G745" s="7">
        <f t="shared" si="349"/>
        <v>0</v>
      </c>
      <c r="H745" s="7">
        <f t="shared" si="350"/>
        <v>0</v>
      </c>
      <c r="I745" s="7">
        <f t="shared" si="351"/>
        <v>0</v>
      </c>
      <c r="J745" s="7">
        <f t="shared" si="352"/>
        <v>0</v>
      </c>
      <c r="K745" s="10"/>
    </row>
    <row r="746" spans="1:11" ht="38.25">
      <c r="A746" s="8">
        <v>741</v>
      </c>
      <c r="B746" s="13" t="s">
        <v>247</v>
      </c>
      <c r="C746" s="7">
        <f t="shared" si="345"/>
        <v>0</v>
      </c>
      <c r="D746" s="7">
        <f t="shared" si="346"/>
        <v>0</v>
      </c>
      <c r="E746" s="7">
        <f t="shared" si="347"/>
        <v>0</v>
      </c>
      <c r="F746" s="7">
        <f t="shared" si="348"/>
        <v>0</v>
      </c>
      <c r="G746" s="7">
        <f t="shared" si="349"/>
        <v>0</v>
      </c>
      <c r="H746" s="7">
        <f t="shared" si="350"/>
        <v>0</v>
      </c>
      <c r="I746" s="7">
        <f t="shared" si="351"/>
        <v>0</v>
      </c>
      <c r="J746" s="7">
        <f t="shared" si="352"/>
        <v>0</v>
      </c>
      <c r="K746" s="10"/>
    </row>
    <row r="747" spans="1:11">
      <c r="A747" s="8">
        <v>742</v>
      </c>
      <c r="B747" s="13" t="s">
        <v>2</v>
      </c>
      <c r="C747" s="7">
        <f t="shared" si="345"/>
        <v>0</v>
      </c>
      <c r="D747" s="7">
        <f t="shared" si="346"/>
        <v>0</v>
      </c>
      <c r="E747" s="7">
        <f t="shared" si="347"/>
        <v>0</v>
      </c>
      <c r="F747" s="7">
        <f t="shared" si="348"/>
        <v>0</v>
      </c>
      <c r="G747" s="7">
        <f t="shared" si="349"/>
        <v>0</v>
      </c>
      <c r="H747" s="7">
        <f t="shared" si="350"/>
        <v>0</v>
      </c>
      <c r="I747" s="7">
        <f t="shared" si="351"/>
        <v>0</v>
      </c>
      <c r="J747" s="7">
        <f t="shared" si="352"/>
        <v>0</v>
      </c>
      <c r="K747" s="10"/>
    </row>
    <row r="748" spans="1:11">
      <c r="A748" s="8">
        <v>743</v>
      </c>
      <c r="B748" s="10" t="s">
        <v>3</v>
      </c>
      <c r="C748" s="7">
        <f t="shared" ref="C748:C752" si="353">D748+E748+F748+G748+H748+I748+J748</f>
        <v>0</v>
      </c>
      <c r="D748" s="7">
        <f t="shared" ref="D748:D750" si="354">E748+F748+G748+H748+I748+J748+K748</f>
        <v>0</v>
      </c>
      <c r="E748" s="7">
        <f t="shared" ref="E748:E750" si="355">F748+G748+H748+I748+J748+K748+L748</f>
        <v>0</v>
      </c>
      <c r="F748" s="7">
        <f t="shared" ref="F748:F750" si="356">G748+H748+I748+J748+K748+L748+M748</f>
        <v>0</v>
      </c>
      <c r="G748" s="7">
        <f t="shared" ref="G748:G750" si="357">H748+I748+J748+K748+L748+M748+N748</f>
        <v>0</v>
      </c>
      <c r="H748" s="7">
        <f t="shared" ref="H748:H750" si="358">I748+J748+K748+L748+M748+N748+O748</f>
        <v>0</v>
      </c>
      <c r="I748" s="7">
        <f t="shared" ref="I748:I750" si="359">J748+K748+L748+M748+N748+O748+P748</f>
        <v>0</v>
      </c>
      <c r="J748" s="7">
        <f t="shared" ref="J748:J752" si="360">K748+L748+M748+N748+O748+P748+Q748</f>
        <v>0</v>
      </c>
      <c r="K748" s="10"/>
    </row>
    <row r="749" spans="1:11">
      <c r="A749" s="8">
        <v>744</v>
      </c>
      <c r="B749" s="10" t="s">
        <v>4</v>
      </c>
      <c r="C749" s="7">
        <f t="shared" si="353"/>
        <v>0</v>
      </c>
      <c r="D749" s="7">
        <f t="shared" si="354"/>
        <v>0</v>
      </c>
      <c r="E749" s="7">
        <f t="shared" si="355"/>
        <v>0</v>
      </c>
      <c r="F749" s="7">
        <f t="shared" si="356"/>
        <v>0</v>
      </c>
      <c r="G749" s="7">
        <f t="shared" si="357"/>
        <v>0</v>
      </c>
      <c r="H749" s="7">
        <f t="shared" si="358"/>
        <v>0</v>
      </c>
      <c r="I749" s="7">
        <f t="shared" si="359"/>
        <v>0</v>
      </c>
      <c r="J749" s="7">
        <f t="shared" si="360"/>
        <v>0</v>
      </c>
      <c r="K749" s="10"/>
    </row>
    <row r="750" spans="1:11">
      <c r="A750" s="8">
        <v>745</v>
      </c>
      <c r="B750" s="10" t="s">
        <v>5</v>
      </c>
      <c r="C750" s="7">
        <f t="shared" si="353"/>
        <v>0</v>
      </c>
      <c r="D750" s="7">
        <f t="shared" si="354"/>
        <v>0</v>
      </c>
      <c r="E750" s="7">
        <f t="shared" si="355"/>
        <v>0</v>
      </c>
      <c r="F750" s="7">
        <f t="shared" si="356"/>
        <v>0</v>
      </c>
      <c r="G750" s="7">
        <f t="shared" si="357"/>
        <v>0</v>
      </c>
      <c r="H750" s="7">
        <f t="shared" si="358"/>
        <v>0</v>
      </c>
      <c r="I750" s="7">
        <f t="shared" si="359"/>
        <v>0</v>
      </c>
      <c r="J750" s="7">
        <f t="shared" si="360"/>
        <v>0</v>
      </c>
      <c r="K750" s="10"/>
    </row>
    <row r="751" spans="1:11" ht="51">
      <c r="A751" s="8">
        <v>746</v>
      </c>
      <c r="B751" s="13" t="s">
        <v>266</v>
      </c>
      <c r="C751" s="7">
        <f t="shared" si="353"/>
        <v>2316.6999999999998</v>
      </c>
      <c r="D751" s="7">
        <v>0</v>
      </c>
      <c r="E751" s="7">
        <v>0</v>
      </c>
      <c r="F751" s="7">
        <v>0</v>
      </c>
      <c r="G751" s="7">
        <v>0</v>
      </c>
      <c r="H751" s="7">
        <f>H753+H754+H755</f>
        <v>1263.3</v>
      </c>
      <c r="I751" s="7">
        <f>I753+I754+I755</f>
        <v>1053.4000000000001</v>
      </c>
      <c r="J751" s="7">
        <f t="shared" si="360"/>
        <v>0</v>
      </c>
      <c r="K751" s="10"/>
    </row>
    <row r="752" spans="1:11">
      <c r="A752" s="8">
        <v>747</v>
      </c>
      <c r="B752" s="13" t="s">
        <v>2</v>
      </c>
      <c r="C752" s="7">
        <f t="shared" si="353"/>
        <v>0</v>
      </c>
      <c r="D752" s="7">
        <f t="shared" ref="D752" si="361">E752+F752+G752+H752+I752+J752+K752</f>
        <v>0</v>
      </c>
      <c r="E752" s="7">
        <f t="shared" ref="E752" si="362">F752+G752+H752+I752+J752+K752+L752</f>
        <v>0</v>
      </c>
      <c r="F752" s="7">
        <f t="shared" ref="F752" si="363">G752+H752+I752+J752+K752+L752+M752</f>
        <v>0</v>
      </c>
      <c r="G752" s="7">
        <f t="shared" ref="G752" si="364">H752+I752+J752+K752+L752+M752+N752</f>
        <v>0</v>
      </c>
      <c r="H752" s="7">
        <f t="shared" ref="H752" si="365">I752+J752+K752+L752+M752+N752+O752</f>
        <v>0</v>
      </c>
      <c r="I752" s="7">
        <f t="shared" ref="I752" si="366">J752+K752+L752+M752+N752+O752+P752</f>
        <v>0</v>
      </c>
      <c r="J752" s="7">
        <f t="shared" si="360"/>
        <v>0</v>
      </c>
      <c r="K752" s="10"/>
    </row>
    <row r="753" spans="1:11">
      <c r="A753" s="8">
        <v>748</v>
      </c>
      <c r="B753" s="10" t="s">
        <v>29</v>
      </c>
      <c r="C753" s="7">
        <f t="shared" ref="C753:C755" si="367">D753+E753+F753+G753+H753+I753+J753</f>
        <v>0</v>
      </c>
      <c r="D753" s="7">
        <f t="shared" ref="D753" si="368">E753+F753+G753+H753+I753+J753+K753</f>
        <v>0</v>
      </c>
      <c r="E753" s="7">
        <f t="shared" ref="E753" si="369">F753+G753+H753+I753+J753+K753+L753</f>
        <v>0</v>
      </c>
      <c r="F753" s="7">
        <f t="shared" ref="F753" si="370">G753+H753+I753+J753+K753+L753+M753</f>
        <v>0</v>
      </c>
      <c r="G753" s="7">
        <f t="shared" ref="G753" si="371">H753+I753+J753+K753+L753+M753+N753</f>
        <v>0</v>
      </c>
      <c r="H753" s="7">
        <f t="shared" ref="H753" si="372">I753+J753+K753+L753+M753+N753+O753</f>
        <v>0</v>
      </c>
      <c r="I753" s="7">
        <f t="shared" ref="I753" si="373">J753+K753+L753+M753+N753+O753+P753</f>
        <v>0</v>
      </c>
      <c r="J753" s="7">
        <f t="shared" ref="J753:J755" si="374">K753+L753+M753+N753+O753+P753+Q753</f>
        <v>0</v>
      </c>
      <c r="K753" s="10"/>
    </row>
    <row r="754" spans="1:11">
      <c r="A754" s="8">
        <v>749</v>
      </c>
      <c r="B754" s="10" t="s">
        <v>30</v>
      </c>
      <c r="C754" s="7">
        <f t="shared" si="367"/>
        <v>2316.6999999999998</v>
      </c>
      <c r="D754" s="7">
        <v>0</v>
      </c>
      <c r="E754" s="7">
        <v>0</v>
      </c>
      <c r="F754" s="7">
        <v>0</v>
      </c>
      <c r="G754" s="7">
        <v>0</v>
      </c>
      <c r="H754" s="7">
        <v>1263.3</v>
      </c>
      <c r="I754" s="7">
        <v>1053.4000000000001</v>
      </c>
      <c r="J754" s="7">
        <f t="shared" si="374"/>
        <v>0</v>
      </c>
      <c r="K754" s="10"/>
    </row>
    <row r="755" spans="1:11">
      <c r="A755" s="8">
        <v>750</v>
      </c>
      <c r="B755" s="10" t="s">
        <v>23</v>
      </c>
      <c r="C755" s="7">
        <f t="shared" si="367"/>
        <v>0</v>
      </c>
      <c r="D755" s="7">
        <f t="shared" ref="D755" si="375">E755+F755+G755+H755+I755+J755+K755</f>
        <v>0</v>
      </c>
      <c r="E755" s="7">
        <f t="shared" ref="E755" si="376">F755+G755+H755+I755+J755+K755+L755</f>
        <v>0</v>
      </c>
      <c r="F755" s="7">
        <f t="shared" ref="F755" si="377">G755+H755+I755+J755+K755+L755+M755</f>
        <v>0</v>
      </c>
      <c r="G755" s="7">
        <f t="shared" ref="G755" si="378">H755+I755+J755+K755+L755+M755+N755</f>
        <v>0</v>
      </c>
      <c r="H755" s="7">
        <f t="shared" ref="H755" si="379">I755+J755+K755+L755+M755+N755+O755</f>
        <v>0</v>
      </c>
      <c r="I755" s="7">
        <f t="shared" ref="I755" si="380">J755+K755+L755+M755+N755+O755+P755</f>
        <v>0</v>
      </c>
      <c r="J755" s="7">
        <f t="shared" si="374"/>
        <v>0</v>
      </c>
      <c r="K755" s="10"/>
    </row>
    <row r="756" spans="1:11">
      <c r="A756" s="8">
        <v>751</v>
      </c>
      <c r="B756" s="10" t="s">
        <v>15</v>
      </c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5.5">
      <c r="A757" s="8">
        <v>752</v>
      </c>
      <c r="B757" s="40" t="s">
        <v>82</v>
      </c>
      <c r="C757" s="7">
        <f t="shared" ref="C757:J757" si="381">C758+C759+C760+C761</f>
        <v>112585.29999999999</v>
      </c>
      <c r="D757" s="7">
        <f t="shared" si="381"/>
        <v>17632.699999999997</v>
      </c>
      <c r="E757" s="7">
        <f t="shared" si="381"/>
        <v>18651.2</v>
      </c>
      <c r="F757" s="7">
        <f t="shared" si="381"/>
        <v>12129.5</v>
      </c>
      <c r="G757" s="7">
        <f t="shared" si="381"/>
        <v>14412</v>
      </c>
      <c r="H757" s="7">
        <f t="shared" si="381"/>
        <v>13148.7</v>
      </c>
      <c r="I757" s="7">
        <f t="shared" si="381"/>
        <v>15838.6</v>
      </c>
      <c r="J757" s="7">
        <f t="shared" si="381"/>
        <v>20772.599999999999</v>
      </c>
      <c r="K757" s="10"/>
    </row>
    <row r="758" spans="1:11">
      <c r="A758" s="8">
        <v>753</v>
      </c>
      <c r="B758" s="41" t="s">
        <v>2</v>
      </c>
      <c r="C758" s="7">
        <f t="shared" ref="C758" si="382">D758+E758+F758+G758+H758+I758+J758</f>
        <v>0</v>
      </c>
      <c r="D758" s="7">
        <f t="shared" ref="D758" si="383">E758+F758+G758+H758+I758+J758+K758</f>
        <v>0</v>
      </c>
      <c r="E758" s="7">
        <f t="shared" ref="E758" si="384">F758+G758+H758+I758+J758+K758+L758</f>
        <v>0</v>
      </c>
      <c r="F758" s="7">
        <f t="shared" ref="F758" si="385">G758+H758+I758+J758+K758+L758+M758</f>
        <v>0</v>
      </c>
      <c r="G758" s="7">
        <f t="shared" ref="G758" si="386">H758+I758+J758+K758+L758+M758+N758</f>
        <v>0</v>
      </c>
      <c r="H758" s="7">
        <f t="shared" ref="H758" si="387">I758+J758+K758+L758+M758+N758+O758</f>
        <v>0</v>
      </c>
      <c r="I758" s="7">
        <f t="shared" ref="I758" si="388">J758+K758+L758+M758+N758+O758+P758</f>
        <v>0</v>
      </c>
      <c r="J758" s="7">
        <f t="shared" ref="J758" si="389">K758+L758+M758+N758+O758+P758+Q758</f>
        <v>0</v>
      </c>
      <c r="K758" s="10"/>
    </row>
    <row r="759" spans="1:11">
      <c r="A759" s="8">
        <v>754</v>
      </c>
      <c r="B759" s="10" t="s">
        <v>3</v>
      </c>
      <c r="C759" s="7">
        <f t="shared" ref="C759:C761" si="390">D759+E759+F759+G759+H759+I759+J759</f>
        <v>0</v>
      </c>
      <c r="D759" s="7">
        <f t="shared" ref="D759" si="391">E759+F759+G759+H759+I759+J759+K759</f>
        <v>0</v>
      </c>
      <c r="E759" s="7">
        <f t="shared" ref="E759" si="392">F759+G759+H759+I759+J759+K759+L759</f>
        <v>0</v>
      </c>
      <c r="F759" s="7">
        <f t="shared" ref="F759" si="393">G759+H759+I759+J759+K759+L759+M759</f>
        <v>0</v>
      </c>
      <c r="G759" s="7">
        <f t="shared" ref="G759" si="394">H759+I759+J759+K759+L759+M759+N759</f>
        <v>0</v>
      </c>
      <c r="H759" s="7">
        <f t="shared" ref="H759" si="395">I759+J759+K759+L759+M759+N759+O759</f>
        <v>0</v>
      </c>
      <c r="I759" s="7">
        <f t="shared" ref="I759" si="396">J759+K759+L759+M759+N759+O759+P759</f>
        <v>0</v>
      </c>
      <c r="J759" s="7">
        <f t="shared" ref="J759" si="397">K759+L759+M759+N759+O759+P759+Q759</f>
        <v>0</v>
      </c>
      <c r="K759" s="10"/>
    </row>
    <row r="760" spans="1:11">
      <c r="A760" s="8">
        <v>755</v>
      </c>
      <c r="B760" s="10" t="s">
        <v>4</v>
      </c>
      <c r="C760" s="7">
        <f t="shared" ref="C760:J760" si="398">C765+C805</f>
        <v>112585.29999999999</v>
      </c>
      <c r="D760" s="7">
        <f>D765+D805</f>
        <v>17632.699999999997</v>
      </c>
      <c r="E760" s="7">
        <f>E765+E805</f>
        <v>18651.2</v>
      </c>
      <c r="F760" s="7">
        <f>F765+F805</f>
        <v>12129.5</v>
      </c>
      <c r="G760" s="7">
        <f>G765+G805</f>
        <v>14412</v>
      </c>
      <c r="H760" s="7">
        <f t="shared" si="398"/>
        <v>13148.7</v>
      </c>
      <c r="I760" s="7">
        <f>I765+I805</f>
        <v>15838.6</v>
      </c>
      <c r="J760" s="7">
        <f t="shared" si="398"/>
        <v>20772.599999999999</v>
      </c>
      <c r="K760" s="10"/>
    </row>
    <row r="761" spans="1:11">
      <c r="A761" s="8">
        <v>756</v>
      </c>
      <c r="B761" s="10" t="s">
        <v>23</v>
      </c>
      <c r="C761" s="7">
        <f t="shared" si="390"/>
        <v>0</v>
      </c>
      <c r="D761" s="7">
        <f t="shared" ref="D761" si="399">E761+F761+G761+H761+I761+J761+K761</f>
        <v>0</v>
      </c>
      <c r="E761" s="7">
        <f t="shared" ref="E761" si="400">F761+G761+H761+I761+J761+K761+L761</f>
        <v>0</v>
      </c>
      <c r="F761" s="7">
        <f t="shared" ref="F761" si="401">G761+H761+I761+J761+K761+L761+M761</f>
        <v>0</v>
      </c>
      <c r="G761" s="7">
        <f t="shared" ref="G761" si="402">H761+I761+J761+K761+L761+M761+N761</f>
        <v>0</v>
      </c>
      <c r="H761" s="7">
        <f t="shared" ref="H761" si="403">I761+J761+K761+L761+M761+N761+O761</f>
        <v>0</v>
      </c>
      <c r="I761" s="7">
        <f t="shared" ref="I761" si="404">J761+K761+L761+M761+N761+O761+P761</f>
        <v>0</v>
      </c>
      <c r="J761" s="7">
        <f t="shared" ref="J761" si="405">K761+L761+M761+N761+O761+P761+Q761</f>
        <v>0</v>
      </c>
      <c r="K761" s="10"/>
    </row>
    <row r="762" spans="1:11" ht="40.5">
      <c r="A762" s="8">
        <v>757</v>
      </c>
      <c r="B762" s="12" t="s">
        <v>300</v>
      </c>
      <c r="C762" s="9">
        <f t="shared" ref="C762:C833" si="406">D762+E762+F762+G762+H762+I762+J762</f>
        <v>89253.9</v>
      </c>
      <c r="D762" s="9">
        <f>D764+D765+D766</f>
        <v>16200.699999999999</v>
      </c>
      <c r="E762" s="9">
        <f>E764+E765+E766</f>
        <v>14861.2</v>
      </c>
      <c r="F762" s="9">
        <f>F764+F765+F766</f>
        <v>9300</v>
      </c>
      <c r="G762" s="9">
        <f t="shared" ref="G762:J762" si="407">G764+G765+G766</f>
        <v>9800</v>
      </c>
      <c r="H762" s="9">
        <f t="shared" si="407"/>
        <v>9800</v>
      </c>
      <c r="I762" s="9">
        <f t="shared" si="407"/>
        <v>12400</v>
      </c>
      <c r="J762" s="9">
        <f t="shared" si="407"/>
        <v>16892</v>
      </c>
      <c r="K762" s="10">
        <v>61.63</v>
      </c>
    </row>
    <row r="763" spans="1:11">
      <c r="A763" s="8">
        <v>758</v>
      </c>
      <c r="B763" s="10" t="s">
        <v>2</v>
      </c>
      <c r="C763" s="7">
        <f t="shared" si="406"/>
        <v>0</v>
      </c>
      <c r="D763" s="7">
        <f t="shared" ref="D763" si="408">E763+F763+G763+H763+I763+J763+K763</f>
        <v>0</v>
      </c>
      <c r="E763" s="7">
        <f t="shared" ref="E763" si="409">F763+G763+H763+I763+J763+K763+L763</f>
        <v>0</v>
      </c>
      <c r="F763" s="7">
        <f t="shared" ref="F763" si="410">G763+H763+I763+J763+K763+L763+M763</f>
        <v>0</v>
      </c>
      <c r="G763" s="7">
        <f t="shared" ref="G763" si="411">H763+I763+J763+K763+L763+M763+N763</f>
        <v>0</v>
      </c>
      <c r="H763" s="7">
        <f t="shared" ref="H763" si="412">I763+J763+K763+L763+M763+N763+O763</f>
        <v>0</v>
      </c>
      <c r="I763" s="7">
        <f t="shared" ref="I763" si="413">J763+K763+L763+M763+N763+O763+P763</f>
        <v>0</v>
      </c>
      <c r="J763" s="7">
        <f t="shared" ref="J763" si="414">K763+L763+M763+N763+O763+P763+Q763</f>
        <v>0</v>
      </c>
      <c r="K763" s="10"/>
    </row>
    <row r="764" spans="1:11">
      <c r="A764" s="8">
        <v>759</v>
      </c>
      <c r="B764" s="10" t="s">
        <v>3</v>
      </c>
      <c r="C764" s="7">
        <f t="shared" si="406"/>
        <v>0</v>
      </c>
      <c r="D764" s="7">
        <f t="shared" ref="D764:F776" si="415">E764+F764+G764+H764+I764+J764+K764</f>
        <v>0</v>
      </c>
      <c r="E764" s="7">
        <f t="shared" si="415"/>
        <v>0</v>
      </c>
      <c r="F764" s="7">
        <f t="shared" si="415"/>
        <v>0</v>
      </c>
      <c r="G764" s="7">
        <f t="shared" ref="G764" si="416">H764+I764+J764+K764+L764+M764+N764</f>
        <v>0</v>
      </c>
      <c r="H764" s="7">
        <f t="shared" ref="H764" si="417">I764+J764+K764+L764+M764+N764+O764</f>
        <v>0</v>
      </c>
      <c r="I764" s="7">
        <f t="shared" ref="I764" si="418">J764+K764+L764+M764+N764+O764+P764</f>
        <v>0</v>
      </c>
      <c r="J764" s="7">
        <f t="shared" ref="J764" si="419">K764+L764+M764+N764+O764+P764+Q764</f>
        <v>0</v>
      </c>
      <c r="K764" s="10"/>
    </row>
    <row r="765" spans="1:11">
      <c r="A765" s="8">
        <v>760</v>
      </c>
      <c r="B765" s="10" t="s">
        <v>4</v>
      </c>
      <c r="C765" s="7">
        <f t="shared" si="406"/>
        <v>89253.9</v>
      </c>
      <c r="D765" s="7">
        <f>D770+D775+D780+D785+D790+D794+D799</f>
        <v>16200.699999999999</v>
      </c>
      <c r="E765" s="7">
        <f>E770+E775+E780+E785+E790+E794+E799</f>
        <v>14861.2</v>
      </c>
      <c r="F765" s="7">
        <f t="shared" ref="F765:J765" si="420">F770+F775+F780+F785+F790+F794</f>
        <v>9300</v>
      </c>
      <c r="G765" s="7">
        <f t="shared" si="420"/>
        <v>9800</v>
      </c>
      <c r="H765" s="7">
        <f t="shared" si="420"/>
        <v>9800</v>
      </c>
      <c r="I765" s="7">
        <f t="shared" si="420"/>
        <v>12400</v>
      </c>
      <c r="J765" s="7">
        <f t="shared" si="420"/>
        <v>16892</v>
      </c>
      <c r="K765" s="10"/>
    </row>
    <row r="766" spans="1:11">
      <c r="A766" s="8">
        <v>761</v>
      </c>
      <c r="B766" s="10" t="s">
        <v>5</v>
      </c>
      <c r="C766" s="7">
        <f t="shared" si="406"/>
        <v>0</v>
      </c>
      <c r="D766" s="7">
        <f t="shared" si="415"/>
        <v>0</v>
      </c>
      <c r="E766" s="7">
        <f t="shared" si="415"/>
        <v>0</v>
      </c>
      <c r="F766" s="7">
        <f t="shared" si="415"/>
        <v>0</v>
      </c>
      <c r="G766" s="7">
        <f t="shared" ref="G766:G786" si="421">H766+I766+J766+K766+L766+M766+N766</f>
        <v>0</v>
      </c>
      <c r="H766" s="7">
        <f t="shared" ref="H766:H786" si="422">I766+J766+K766+L766+M766+N766+O766</f>
        <v>0</v>
      </c>
      <c r="I766" s="7">
        <f t="shared" ref="I766:I786" si="423">J766+K766+L766+M766+N766+O766+P766</f>
        <v>0</v>
      </c>
      <c r="J766" s="7">
        <f t="shared" ref="J766:J786" si="424">K766+L766+M766+N766+O766+P766+Q766</f>
        <v>0</v>
      </c>
      <c r="K766" s="10"/>
    </row>
    <row r="767" spans="1:11">
      <c r="A767" s="8">
        <v>762</v>
      </c>
      <c r="B767" s="13" t="s">
        <v>230</v>
      </c>
      <c r="C767" s="7">
        <f t="shared" si="406"/>
        <v>9035.9</v>
      </c>
      <c r="D767" s="7">
        <f>D769+D770+D771</f>
        <v>1933.9</v>
      </c>
      <c r="E767" s="7">
        <f>E768+E769+E770+E771</f>
        <v>1102</v>
      </c>
      <c r="F767" s="7">
        <f>F769+F770+F771</f>
        <v>1000</v>
      </c>
      <c r="G767" s="7">
        <f>G769+G770+G771</f>
        <v>1000</v>
      </c>
      <c r="H767" s="7">
        <f>H769+H770+H771</f>
        <v>1000</v>
      </c>
      <c r="I767" s="7">
        <f>I769+I770+I771</f>
        <v>1000</v>
      </c>
      <c r="J767" s="7">
        <f>J769+J770+J771</f>
        <v>2000</v>
      </c>
      <c r="K767" s="10"/>
    </row>
    <row r="768" spans="1:11">
      <c r="A768" s="8">
        <v>763</v>
      </c>
      <c r="B768" s="13" t="s">
        <v>2</v>
      </c>
      <c r="C768" s="7">
        <f t="shared" si="406"/>
        <v>0</v>
      </c>
      <c r="D768" s="7">
        <f t="shared" ref="D768" si="425">E768+F768+G768+H768+I768+J768+K768</f>
        <v>0</v>
      </c>
      <c r="E768" s="7">
        <f t="shared" ref="E768" si="426">F768+G768+H768+I768+J768+K768+L768</f>
        <v>0</v>
      </c>
      <c r="F768" s="7">
        <f t="shared" ref="F768" si="427">G768+H768+I768+J768+K768+L768+M768</f>
        <v>0</v>
      </c>
      <c r="G768" s="7">
        <f t="shared" ref="G768" si="428">H768+I768+J768+K768+L768+M768+N768</f>
        <v>0</v>
      </c>
      <c r="H768" s="7">
        <f t="shared" ref="H768" si="429">I768+J768+K768+L768+M768+N768+O768</f>
        <v>0</v>
      </c>
      <c r="I768" s="7">
        <f t="shared" ref="I768" si="430">J768+K768+L768+M768+N768+O768+P768</f>
        <v>0</v>
      </c>
      <c r="J768" s="7">
        <f t="shared" ref="J768" si="431">K768+L768+M768+N768+O768+P768+Q768</f>
        <v>0</v>
      </c>
      <c r="K768" s="10"/>
    </row>
    <row r="769" spans="1:11">
      <c r="A769" s="8">
        <v>764</v>
      </c>
      <c r="B769" s="10" t="s">
        <v>3</v>
      </c>
      <c r="C769" s="7">
        <f t="shared" si="406"/>
        <v>0</v>
      </c>
      <c r="D769" s="7">
        <f t="shared" si="415"/>
        <v>0</v>
      </c>
      <c r="E769" s="7">
        <f t="shared" si="415"/>
        <v>0</v>
      </c>
      <c r="F769" s="7">
        <f t="shared" si="415"/>
        <v>0</v>
      </c>
      <c r="G769" s="7">
        <f t="shared" si="421"/>
        <v>0</v>
      </c>
      <c r="H769" s="7">
        <f t="shared" si="422"/>
        <v>0</v>
      </c>
      <c r="I769" s="7">
        <f t="shared" si="423"/>
        <v>0</v>
      </c>
      <c r="J769" s="7">
        <f t="shared" si="424"/>
        <v>0</v>
      </c>
      <c r="K769" s="10"/>
    </row>
    <row r="770" spans="1:11">
      <c r="A770" s="8">
        <v>765</v>
      </c>
      <c r="B770" s="10" t="s">
        <v>4</v>
      </c>
      <c r="C770" s="7">
        <f t="shared" si="406"/>
        <v>9035.9</v>
      </c>
      <c r="D770" s="7">
        <f>1500+433.9</f>
        <v>1933.9</v>
      </c>
      <c r="E770" s="7">
        <v>1102</v>
      </c>
      <c r="F770" s="7">
        <v>1000</v>
      </c>
      <c r="G770" s="7">
        <v>1000</v>
      </c>
      <c r="H770" s="7">
        <v>1000</v>
      </c>
      <c r="I770" s="7">
        <v>1000</v>
      </c>
      <c r="J770" s="7">
        <v>2000</v>
      </c>
      <c r="K770" s="10"/>
    </row>
    <row r="771" spans="1:11">
      <c r="A771" s="8">
        <v>766</v>
      </c>
      <c r="B771" s="10" t="s">
        <v>5</v>
      </c>
      <c r="C771" s="7">
        <f t="shared" si="406"/>
        <v>0</v>
      </c>
      <c r="D771" s="7">
        <f t="shared" si="415"/>
        <v>0</v>
      </c>
      <c r="E771" s="7">
        <f t="shared" si="415"/>
        <v>0</v>
      </c>
      <c r="F771" s="7">
        <f t="shared" si="415"/>
        <v>0</v>
      </c>
      <c r="G771" s="7">
        <f t="shared" si="421"/>
        <v>0</v>
      </c>
      <c r="H771" s="7">
        <f t="shared" si="422"/>
        <v>0</v>
      </c>
      <c r="I771" s="7">
        <f t="shared" si="423"/>
        <v>0</v>
      </c>
      <c r="J771" s="7">
        <f t="shared" si="424"/>
        <v>0</v>
      </c>
      <c r="K771" s="10"/>
    </row>
    <row r="772" spans="1:11" ht="25.5">
      <c r="A772" s="8">
        <v>767</v>
      </c>
      <c r="B772" s="13" t="s">
        <v>334</v>
      </c>
      <c r="C772" s="7">
        <f t="shared" si="406"/>
        <v>1049.5</v>
      </c>
      <c r="D772" s="7">
        <f>D774+D775+D776</f>
        <v>300</v>
      </c>
      <c r="E772" s="7">
        <f>E773+E774+E775+E776</f>
        <v>49.5</v>
      </c>
      <c r="F772" s="7">
        <f>F774+F775+F776</f>
        <v>100</v>
      </c>
      <c r="G772" s="7">
        <f>G773+G774+G775+G776</f>
        <v>100</v>
      </c>
      <c r="H772" s="7">
        <f>H773+H774+H775+H776</f>
        <v>100</v>
      </c>
      <c r="I772" s="7">
        <v>200</v>
      </c>
      <c r="J772" s="7">
        <v>200</v>
      </c>
      <c r="K772" s="10"/>
    </row>
    <row r="773" spans="1:11">
      <c r="A773" s="8">
        <v>768</v>
      </c>
      <c r="B773" s="13" t="s">
        <v>2</v>
      </c>
      <c r="C773" s="7">
        <f t="shared" si="406"/>
        <v>0</v>
      </c>
      <c r="D773" s="7">
        <f t="shared" ref="D773" si="432">E773+F773+G773+H773+I773+J773+K773</f>
        <v>0</v>
      </c>
      <c r="E773" s="7">
        <f t="shared" ref="E773" si="433">F773+G773+H773+I773+J773+K773+L773</f>
        <v>0</v>
      </c>
      <c r="F773" s="7">
        <f t="shared" ref="F773" si="434">G773+H773+I773+J773+K773+L773+M773</f>
        <v>0</v>
      </c>
      <c r="G773" s="7">
        <f t="shared" ref="G773" si="435">H773+I773+J773+K773+L773+M773+N773</f>
        <v>0</v>
      </c>
      <c r="H773" s="7">
        <f t="shared" ref="H773" si="436">I773+J773+K773+L773+M773+N773+O773</f>
        <v>0</v>
      </c>
      <c r="I773" s="7">
        <f t="shared" ref="I773" si="437">J773+K773+L773+M773+N773+O773+P773</f>
        <v>0</v>
      </c>
      <c r="J773" s="7">
        <f t="shared" ref="J773" si="438">K773+L773+M773+N773+O773+P773+Q773</f>
        <v>0</v>
      </c>
      <c r="K773" s="10"/>
    </row>
    <row r="774" spans="1:11">
      <c r="A774" s="8">
        <v>769</v>
      </c>
      <c r="B774" s="10" t="s">
        <v>3</v>
      </c>
      <c r="C774" s="7">
        <f t="shared" si="406"/>
        <v>0</v>
      </c>
      <c r="D774" s="7">
        <f t="shared" si="415"/>
        <v>0</v>
      </c>
      <c r="E774" s="7">
        <v>0</v>
      </c>
      <c r="F774" s="7">
        <f t="shared" si="415"/>
        <v>0</v>
      </c>
      <c r="G774" s="7">
        <f t="shared" si="421"/>
        <v>0</v>
      </c>
      <c r="H774" s="7">
        <f t="shared" si="422"/>
        <v>0</v>
      </c>
      <c r="I774" s="7">
        <f t="shared" si="423"/>
        <v>0</v>
      </c>
      <c r="J774" s="7">
        <f t="shared" si="424"/>
        <v>0</v>
      </c>
      <c r="K774" s="10"/>
    </row>
    <row r="775" spans="1:11">
      <c r="A775" s="8">
        <v>770</v>
      </c>
      <c r="B775" s="10" t="s">
        <v>4</v>
      </c>
      <c r="C775" s="7">
        <f t="shared" si="406"/>
        <v>849.5</v>
      </c>
      <c r="D775" s="7">
        <f>100+100+100</f>
        <v>300</v>
      </c>
      <c r="E775" s="7">
        <v>49.5</v>
      </c>
      <c r="F775" s="7">
        <v>100</v>
      </c>
      <c r="G775" s="7">
        <v>100</v>
      </c>
      <c r="H775" s="7">
        <v>100</v>
      </c>
      <c r="I775" s="7">
        <v>100</v>
      </c>
      <c r="J775" s="7">
        <v>100</v>
      </c>
      <c r="K775" s="10"/>
    </row>
    <row r="776" spans="1:11">
      <c r="A776" s="8">
        <v>771</v>
      </c>
      <c r="B776" s="10" t="s">
        <v>5</v>
      </c>
      <c r="C776" s="7">
        <f t="shared" si="406"/>
        <v>0</v>
      </c>
      <c r="D776" s="7">
        <f t="shared" si="415"/>
        <v>0</v>
      </c>
      <c r="E776" s="7">
        <f t="shared" si="415"/>
        <v>0</v>
      </c>
      <c r="F776" s="7">
        <f t="shared" si="415"/>
        <v>0</v>
      </c>
      <c r="G776" s="7">
        <f t="shared" si="421"/>
        <v>0</v>
      </c>
      <c r="H776" s="7">
        <f t="shared" si="422"/>
        <v>0</v>
      </c>
      <c r="I776" s="7">
        <f t="shared" si="423"/>
        <v>0</v>
      </c>
      <c r="J776" s="7">
        <f t="shared" si="424"/>
        <v>0</v>
      </c>
      <c r="K776" s="10"/>
    </row>
    <row r="777" spans="1:11" ht="38.25">
      <c r="A777" s="8">
        <v>772</v>
      </c>
      <c r="B777" s="47" t="s">
        <v>267</v>
      </c>
      <c r="C777" s="7">
        <f t="shared" si="406"/>
        <v>22028.6</v>
      </c>
      <c r="D777" s="7">
        <f>D778+D779+D780+D781</f>
        <v>3342.2999999999997</v>
      </c>
      <c r="E777" s="7">
        <f>E778+E779+E780+E781</f>
        <v>2400</v>
      </c>
      <c r="F777" s="7">
        <f>F779+F780+F781</f>
        <v>2400</v>
      </c>
      <c r="G777" s="7">
        <f>G779+G780+G781</f>
        <v>2400</v>
      </c>
      <c r="H777" s="7">
        <f>H779+H780+H781</f>
        <v>2500</v>
      </c>
      <c r="I777" s="7">
        <f>I778+I779+I780+I781</f>
        <v>3500</v>
      </c>
      <c r="J777" s="7">
        <f>J778+J779+J780+J781</f>
        <v>5486.3</v>
      </c>
      <c r="K777" s="10"/>
    </row>
    <row r="778" spans="1:11">
      <c r="A778" s="8">
        <v>773</v>
      </c>
      <c r="B778" s="47" t="s">
        <v>2</v>
      </c>
      <c r="C778" s="7">
        <f t="shared" si="406"/>
        <v>0</v>
      </c>
      <c r="D778" s="7">
        <f t="shared" ref="D778" si="439">E778+F778+G778+H778+I778+J778+K778</f>
        <v>0</v>
      </c>
      <c r="E778" s="7">
        <f t="shared" ref="E778" si="440">F778+G778+H778+I778+J778+K778+L778</f>
        <v>0</v>
      </c>
      <c r="F778" s="7">
        <f t="shared" ref="F778" si="441">G778+H778+I778+J778+K778+L778+M778</f>
        <v>0</v>
      </c>
      <c r="G778" s="7">
        <f t="shared" ref="G778" si="442">H778+I778+J778+K778+L778+M778+N778</f>
        <v>0</v>
      </c>
      <c r="H778" s="7">
        <f t="shared" ref="H778" si="443">I778+J778+K778+L778+M778+N778+O778</f>
        <v>0</v>
      </c>
      <c r="I778" s="7">
        <f t="shared" ref="I778" si="444">J778+K778+L778+M778+N778+O778+P778</f>
        <v>0</v>
      </c>
      <c r="J778" s="7">
        <f t="shared" ref="J778" si="445">K778+L778+M778+N778+O778+P778+Q778</f>
        <v>0</v>
      </c>
      <c r="K778" s="10"/>
    </row>
    <row r="779" spans="1:11">
      <c r="A779" s="8">
        <v>774</v>
      </c>
      <c r="B779" s="10" t="s">
        <v>3</v>
      </c>
      <c r="C779" s="7">
        <f t="shared" si="406"/>
        <v>0</v>
      </c>
      <c r="D779" s="7">
        <f t="shared" ref="D779:D844" si="446">E779+F779+G779+H779+I779+J779+K779</f>
        <v>0</v>
      </c>
      <c r="E779" s="7">
        <f t="shared" ref="E779:E844" si="447">F779+G779+H779+I779+J779+K779+L779</f>
        <v>0</v>
      </c>
      <c r="F779" s="7">
        <f t="shared" ref="F779:F844" si="448">G779+H779+I779+J779+K779+L779+M779</f>
        <v>0</v>
      </c>
      <c r="G779" s="7">
        <f t="shared" si="421"/>
        <v>0</v>
      </c>
      <c r="H779" s="7">
        <f t="shared" si="422"/>
        <v>0</v>
      </c>
      <c r="I779" s="7">
        <f t="shared" si="423"/>
        <v>0</v>
      </c>
      <c r="J779" s="7">
        <f t="shared" si="424"/>
        <v>0</v>
      </c>
      <c r="K779" s="10"/>
    </row>
    <row r="780" spans="1:11">
      <c r="A780" s="8">
        <v>775</v>
      </c>
      <c r="B780" s="10" t="s">
        <v>4</v>
      </c>
      <c r="C780" s="7">
        <f t="shared" si="406"/>
        <v>22028.6</v>
      </c>
      <c r="D780" s="7">
        <f>3000+949.7-100-73.5-433.9</f>
        <v>3342.2999999999997</v>
      </c>
      <c r="E780" s="7">
        <v>2400</v>
      </c>
      <c r="F780" s="7">
        <v>2400</v>
      </c>
      <c r="G780" s="7">
        <v>2400</v>
      </c>
      <c r="H780" s="7">
        <v>2500</v>
      </c>
      <c r="I780" s="7">
        <v>3500</v>
      </c>
      <c r="J780" s="7">
        <v>5486.3</v>
      </c>
      <c r="K780" s="10"/>
    </row>
    <row r="781" spans="1:11">
      <c r="A781" s="8">
        <v>776</v>
      </c>
      <c r="B781" s="10" t="s">
        <v>5</v>
      </c>
      <c r="C781" s="7">
        <f t="shared" si="406"/>
        <v>0</v>
      </c>
      <c r="D781" s="7">
        <f t="shared" si="446"/>
        <v>0</v>
      </c>
      <c r="E781" s="7">
        <f t="shared" si="447"/>
        <v>0</v>
      </c>
      <c r="F781" s="7">
        <f t="shared" si="448"/>
        <v>0</v>
      </c>
      <c r="G781" s="7">
        <f t="shared" si="421"/>
        <v>0</v>
      </c>
      <c r="H781" s="7">
        <f t="shared" si="422"/>
        <v>0</v>
      </c>
      <c r="I781" s="7">
        <f t="shared" si="423"/>
        <v>0</v>
      </c>
      <c r="J781" s="7">
        <f t="shared" si="424"/>
        <v>0</v>
      </c>
      <c r="K781" s="10"/>
    </row>
    <row r="782" spans="1:11" ht="39" customHeight="1">
      <c r="A782" s="8">
        <v>777</v>
      </c>
      <c r="B782" s="13" t="s">
        <v>268</v>
      </c>
      <c r="C782" s="7">
        <f t="shared" si="406"/>
        <v>21315</v>
      </c>
      <c r="D782" s="7">
        <f>D783+D784+D785+D786</f>
        <v>3004.3</v>
      </c>
      <c r="E782" s="7">
        <f>E783+E784+E785+E786</f>
        <v>4405</v>
      </c>
      <c r="F782" s="7">
        <f>F784+F785+F786</f>
        <v>2300</v>
      </c>
      <c r="G782" s="7">
        <f>G784+G785+G786</f>
        <v>2400</v>
      </c>
      <c r="H782" s="7">
        <f>H784+H785+H786</f>
        <v>2500</v>
      </c>
      <c r="I782" s="7">
        <f>I783+I784+I785+I786</f>
        <v>2600</v>
      </c>
      <c r="J782" s="7">
        <f>J784+J785+J786</f>
        <v>4105.7</v>
      </c>
      <c r="K782" s="10"/>
    </row>
    <row r="783" spans="1:11" ht="15" customHeight="1">
      <c r="A783" s="8">
        <v>778</v>
      </c>
      <c r="B783" s="13" t="s">
        <v>2</v>
      </c>
      <c r="C783" s="7">
        <f t="shared" si="406"/>
        <v>0</v>
      </c>
      <c r="D783" s="7">
        <f t="shared" ref="D783" si="449">E783+F783+G783+H783+I783+J783+K783</f>
        <v>0</v>
      </c>
      <c r="E783" s="7">
        <f t="shared" ref="E783" si="450">F783+G783+H783+I783+J783+K783+L783</f>
        <v>0</v>
      </c>
      <c r="F783" s="7">
        <f t="shared" ref="F783" si="451">G783+H783+I783+J783+K783+L783+M783</f>
        <v>0</v>
      </c>
      <c r="G783" s="7">
        <f t="shared" ref="G783" si="452">H783+I783+J783+K783+L783+M783+N783</f>
        <v>0</v>
      </c>
      <c r="H783" s="7">
        <f t="shared" ref="H783" si="453">I783+J783+K783+L783+M783+N783+O783</f>
        <v>0</v>
      </c>
      <c r="I783" s="7">
        <f t="shared" ref="I783" si="454">J783+K783+L783+M783+N783+O783+P783</f>
        <v>0</v>
      </c>
      <c r="J783" s="7">
        <f t="shared" ref="J783" si="455">K783+L783+M783+N783+O783+P783+Q783</f>
        <v>0</v>
      </c>
      <c r="K783" s="10"/>
    </row>
    <row r="784" spans="1:11">
      <c r="A784" s="8">
        <v>779</v>
      </c>
      <c r="B784" s="10" t="s">
        <v>3</v>
      </c>
      <c r="C784" s="7">
        <f t="shared" si="406"/>
        <v>0</v>
      </c>
      <c r="D784" s="7">
        <f t="shared" si="446"/>
        <v>0</v>
      </c>
      <c r="E784" s="7">
        <f t="shared" si="447"/>
        <v>0</v>
      </c>
      <c r="F784" s="7">
        <f t="shared" si="448"/>
        <v>0</v>
      </c>
      <c r="G784" s="7">
        <f t="shared" si="421"/>
        <v>0</v>
      </c>
      <c r="H784" s="7">
        <f t="shared" si="422"/>
        <v>0</v>
      </c>
      <c r="I784" s="7">
        <f t="shared" si="423"/>
        <v>0</v>
      </c>
      <c r="J784" s="7">
        <f t="shared" si="424"/>
        <v>0</v>
      </c>
      <c r="K784" s="10"/>
    </row>
    <row r="785" spans="1:11">
      <c r="A785" s="8">
        <v>780</v>
      </c>
      <c r="B785" s="10" t="s">
        <v>4</v>
      </c>
      <c r="C785" s="7">
        <f t="shared" si="406"/>
        <v>21315</v>
      </c>
      <c r="D785" s="7">
        <f>3000-70+645-200-315-55.7</f>
        <v>3004.3</v>
      </c>
      <c r="E785" s="7">
        <f>4905-500</f>
        <v>4405</v>
      </c>
      <c r="F785" s="7">
        <v>2300</v>
      </c>
      <c r="G785" s="7">
        <v>2400</v>
      </c>
      <c r="H785" s="7">
        <v>2500</v>
      </c>
      <c r="I785" s="7">
        <v>2600</v>
      </c>
      <c r="J785" s="7">
        <v>4105.7</v>
      </c>
      <c r="K785" s="10"/>
    </row>
    <row r="786" spans="1:11">
      <c r="A786" s="8">
        <v>781</v>
      </c>
      <c r="B786" s="10" t="s">
        <v>5</v>
      </c>
      <c r="C786" s="7">
        <f t="shared" si="406"/>
        <v>0</v>
      </c>
      <c r="D786" s="7">
        <f t="shared" si="446"/>
        <v>0</v>
      </c>
      <c r="E786" s="7">
        <f t="shared" si="447"/>
        <v>0</v>
      </c>
      <c r="F786" s="7">
        <f t="shared" si="448"/>
        <v>0</v>
      </c>
      <c r="G786" s="7">
        <f t="shared" si="421"/>
        <v>0</v>
      </c>
      <c r="H786" s="7">
        <f t="shared" si="422"/>
        <v>0</v>
      </c>
      <c r="I786" s="7">
        <f t="shared" si="423"/>
        <v>0</v>
      </c>
      <c r="J786" s="7">
        <f t="shared" si="424"/>
        <v>0</v>
      </c>
      <c r="K786" s="10"/>
    </row>
    <row r="787" spans="1:11" ht="38.25">
      <c r="A787" s="8">
        <v>782</v>
      </c>
      <c r="B787" s="13" t="s">
        <v>228</v>
      </c>
      <c r="C787" s="7">
        <f t="shared" si="406"/>
        <v>1240.9000000000001</v>
      </c>
      <c r="D787" s="7">
        <f t="shared" ref="D787:J787" si="456">D789+D790+D793</f>
        <v>40.9</v>
      </c>
      <c r="E787" s="7">
        <f t="shared" si="456"/>
        <v>200</v>
      </c>
      <c r="F787" s="7">
        <f t="shared" si="456"/>
        <v>200</v>
      </c>
      <c r="G787" s="7">
        <f t="shared" si="456"/>
        <v>200</v>
      </c>
      <c r="H787" s="7">
        <f t="shared" si="456"/>
        <v>200</v>
      </c>
      <c r="I787" s="7">
        <f t="shared" si="456"/>
        <v>200</v>
      </c>
      <c r="J787" s="7">
        <f t="shared" si="456"/>
        <v>200</v>
      </c>
      <c r="K787" s="10"/>
    </row>
    <row r="788" spans="1:11">
      <c r="A788" s="8">
        <v>783</v>
      </c>
      <c r="B788" s="13" t="s">
        <v>2</v>
      </c>
      <c r="C788" s="7">
        <f t="shared" si="406"/>
        <v>0</v>
      </c>
      <c r="D788" s="7">
        <f t="shared" ref="D788" si="457">E788+F788+G788+H788+I788+J788+K788</f>
        <v>0</v>
      </c>
      <c r="E788" s="7">
        <f t="shared" ref="E788" si="458">F788+G788+H788+I788+J788+K788+L788</f>
        <v>0</v>
      </c>
      <c r="F788" s="7">
        <f t="shared" ref="F788" si="459">G788+H788+I788+J788+K788+L788+M788</f>
        <v>0</v>
      </c>
      <c r="G788" s="7">
        <f t="shared" ref="G788" si="460">H788+I788+J788+K788+L788+M788+N788</f>
        <v>0</v>
      </c>
      <c r="H788" s="7">
        <f t="shared" ref="H788" si="461">I788+J788+K788+L788+M788+N788+O788</f>
        <v>0</v>
      </c>
      <c r="I788" s="7">
        <f t="shared" ref="I788" si="462">J788+K788+L788+M788+N788+O788+P788</f>
        <v>0</v>
      </c>
      <c r="J788" s="7">
        <f t="shared" ref="J788" si="463">K788+L788+M788+N788+O788+P788+Q788</f>
        <v>0</v>
      </c>
      <c r="K788" s="10"/>
    </row>
    <row r="789" spans="1:11">
      <c r="A789" s="8">
        <v>784</v>
      </c>
      <c r="B789" s="10" t="s">
        <v>3</v>
      </c>
      <c r="C789" s="7">
        <f t="shared" ref="C789:C793" si="464">D789+E789+F789+G789+H789+I789+J789</f>
        <v>0</v>
      </c>
      <c r="D789" s="7">
        <f t="shared" ref="D789" si="465">E789+F789+G789+H789+I789+J789+K789</f>
        <v>0</v>
      </c>
      <c r="E789" s="7">
        <f t="shared" ref="E789" si="466">F789+G789+H789+I789+J789+K789+L789</f>
        <v>0</v>
      </c>
      <c r="F789" s="7">
        <f t="shared" ref="F789" si="467">G789+H789+I789+J789+K789+L789+M789</f>
        <v>0</v>
      </c>
      <c r="G789" s="7">
        <f t="shared" ref="G789" si="468">H789+I789+J789+K789+L789+M789+N789</f>
        <v>0</v>
      </c>
      <c r="H789" s="7">
        <f t="shared" ref="H789" si="469">I789+J789+K789+L789+M789+N789+O789</f>
        <v>0</v>
      </c>
      <c r="I789" s="7">
        <f t="shared" ref="I789" si="470">J789+K789+L789+M789+N789+O789+P789</f>
        <v>0</v>
      </c>
      <c r="J789" s="7">
        <f t="shared" ref="J789" si="471">K789+L789+M789+N789+O789+P789+Q789</f>
        <v>0</v>
      </c>
      <c r="K789" s="10"/>
    </row>
    <row r="790" spans="1:11">
      <c r="A790" s="8">
        <v>785</v>
      </c>
      <c r="B790" s="10" t="s">
        <v>4</v>
      </c>
      <c r="C790" s="7">
        <f t="shared" si="464"/>
        <v>1240.9000000000001</v>
      </c>
      <c r="D790" s="7">
        <v>40.9</v>
      </c>
      <c r="E790" s="7">
        <v>200</v>
      </c>
      <c r="F790" s="7">
        <v>200</v>
      </c>
      <c r="G790" s="7">
        <v>200</v>
      </c>
      <c r="H790" s="7">
        <v>200</v>
      </c>
      <c r="I790" s="7">
        <v>200</v>
      </c>
      <c r="J790" s="7">
        <v>200</v>
      </c>
      <c r="K790" s="10"/>
    </row>
    <row r="791" spans="1:11">
      <c r="A791" s="8">
        <v>786</v>
      </c>
      <c r="B791" s="10" t="s">
        <v>23</v>
      </c>
      <c r="C791" s="7"/>
      <c r="D791" s="7"/>
      <c r="E791" s="7"/>
      <c r="F791" s="7"/>
      <c r="G791" s="7"/>
      <c r="H791" s="7"/>
      <c r="I791" s="7"/>
      <c r="J791" s="7"/>
      <c r="K791" s="10"/>
    </row>
    <row r="792" spans="1:11" ht="38.25">
      <c r="A792" s="8">
        <v>787</v>
      </c>
      <c r="B792" s="13" t="s">
        <v>299</v>
      </c>
      <c r="C792" s="7">
        <f>D792+E792+F792+G792+H792+I792+J792</f>
        <v>33214</v>
      </c>
      <c r="D792" s="7">
        <f>D793+D794+D795+D796</f>
        <v>6994.2999999999993</v>
      </c>
      <c r="E792" s="7">
        <f>E793+E794+E795+E796</f>
        <v>5719.7</v>
      </c>
      <c r="F792" s="7">
        <f>F793+F794+F795+F796</f>
        <v>3300</v>
      </c>
      <c r="G792" s="7">
        <f>G793+G794+G795+G796</f>
        <v>3700</v>
      </c>
      <c r="H792" s="7">
        <v>3500</v>
      </c>
      <c r="I792" s="7">
        <f>I793+I794+I795+I796</f>
        <v>5000</v>
      </c>
      <c r="J792" s="7">
        <f>J793+J794+J795+J796</f>
        <v>5000</v>
      </c>
      <c r="K792" s="10"/>
    </row>
    <row r="793" spans="1:11">
      <c r="A793" s="8">
        <v>788</v>
      </c>
      <c r="B793" s="10" t="s">
        <v>2</v>
      </c>
      <c r="C793" s="7">
        <f t="shared" si="464"/>
        <v>0</v>
      </c>
      <c r="D793" s="7">
        <f t="shared" ref="D793" si="472">E793+F793+G793+H793+I793+J793+K793</f>
        <v>0</v>
      </c>
      <c r="E793" s="7">
        <f t="shared" ref="E793" si="473">F793+G793+H793+I793+J793+K793+L793</f>
        <v>0</v>
      </c>
      <c r="F793" s="7">
        <f t="shared" ref="F793" si="474">G793+H793+I793+J793+K793+L793+M793</f>
        <v>0</v>
      </c>
      <c r="G793" s="7">
        <f t="shared" ref="G793" si="475">H793+I793+J793+K793+L793+M793+N793</f>
        <v>0</v>
      </c>
      <c r="H793" s="7">
        <f t="shared" ref="H793" si="476">I793+J793+K793+L793+M793+N793+O793</f>
        <v>0</v>
      </c>
      <c r="I793" s="7">
        <f t="shared" ref="I793" si="477">J793+K793+L793+M793+N793+O793+P793</f>
        <v>0</v>
      </c>
      <c r="J793" s="7">
        <f t="shared" ref="J793" si="478">K793+L793+M793+N793+O793+P793+Q793</f>
        <v>0</v>
      </c>
      <c r="K793" s="10"/>
    </row>
    <row r="794" spans="1:11">
      <c r="A794" s="8">
        <v>789</v>
      </c>
      <c r="B794" s="10" t="s">
        <v>227</v>
      </c>
      <c r="C794" s="7">
        <f>D794+E794+F794+G794+H794+I794+J794</f>
        <v>33214</v>
      </c>
      <c r="D794" s="7">
        <f>4000+531.7+73.5+933.4+55.7+1400</f>
        <v>6994.2999999999993</v>
      </c>
      <c r="E794" s="7">
        <f>5000+1204.7-485</f>
        <v>5719.7</v>
      </c>
      <c r="F794" s="7">
        <v>3300</v>
      </c>
      <c r="G794" s="7">
        <v>3700</v>
      </c>
      <c r="H794" s="7">
        <v>3500</v>
      </c>
      <c r="I794" s="7">
        <v>5000</v>
      </c>
      <c r="J794" s="7">
        <v>5000</v>
      </c>
      <c r="K794" s="10"/>
    </row>
    <row r="795" spans="1:11">
      <c r="A795" s="8">
        <v>790</v>
      </c>
      <c r="B795" s="10" t="s">
        <v>29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10"/>
    </row>
    <row r="796" spans="1:11">
      <c r="A796" s="8">
        <v>791</v>
      </c>
      <c r="B796" s="10" t="s">
        <v>190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10"/>
    </row>
    <row r="797" spans="1:11" ht="38.25">
      <c r="A797" s="8">
        <v>792</v>
      </c>
      <c r="B797" s="64" t="s">
        <v>317</v>
      </c>
      <c r="C797" s="55">
        <f>D797+E797+F797+G797+H797+I797+J797</f>
        <v>1570</v>
      </c>
      <c r="D797" s="55">
        <f>D798+D799+D800+D801</f>
        <v>585</v>
      </c>
      <c r="E797" s="55">
        <f>E798+E799+E800+E801</f>
        <v>985</v>
      </c>
      <c r="F797" s="55">
        <v>0</v>
      </c>
      <c r="G797" s="55">
        <v>0</v>
      </c>
      <c r="H797" s="55">
        <v>0</v>
      </c>
      <c r="I797" s="55">
        <v>0</v>
      </c>
      <c r="J797" s="55">
        <v>0</v>
      </c>
      <c r="K797" s="54"/>
    </row>
    <row r="798" spans="1:11">
      <c r="A798" s="8">
        <v>793</v>
      </c>
      <c r="B798" s="10" t="s">
        <v>2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10"/>
    </row>
    <row r="799" spans="1:11">
      <c r="A799" s="8">
        <v>794</v>
      </c>
      <c r="B799" s="10" t="s">
        <v>227</v>
      </c>
      <c r="C799" s="7">
        <f>D799+E799+F799+G799+H799+I799+J799</f>
        <v>1570</v>
      </c>
      <c r="D799" s="7">
        <f>70+200+315</f>
        <v>585</v>
      </c>
      <c r="E799" s="7">
        <v>985</v>
      </c>
      <c r="F799" s="7">
        <v>0</v>
      </c>
      <c r="G799" s="7">
        <v>0</v>
      </c>
      <c r="H799" s="7">
        <v>0</v>
      </c>
      <c r="I799" s="7">
        <v>0</v>
      </c>
      <c r="J799" s="7">
        <v>0</v>
      </c>
      <c r="K799" s="10"/>
    </row>
    <row r="800" spans="1:11">
      <c r="A800" s="8">
        <v>795</v>
      </c>
      <c r="B800" s="10" t="s">
        <v>29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10"/>
    </row>
    <row r="801" spans="1:11">
      <c r="A801" s="8">
        <v>796</v>
      </c>
      <c r="B801" s="10" t="s">
        <v>190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10"/>
    </row>
    <row r="802" spans="1:11" ht="27">
      <c r="A802" s="8">
        <v>797</v>
      </c>
      <c r="B802" s="12" t="s">
        <v>39</v>
      </c>
      <c r="C802" s="9">
        <f t="shared" si="406"/>
        <v>23331.399999999998</v>
      </c>
      <c r="D802" s="9">
        <f>D804+D805+D806</f>
        <v>1432</v>
      </c>
      <c r="E802" s="9">
        <f>E804+E805+E806</f>
        <v>3790</v>
      </c>
      <c r="F802" s="9">
        <f>F804+F805+F806</f>
        <v>2829.5</v>
      </c>
      <c r="G802" s="9">
        <f t="shared" ref="G802:J802" si="479">G804+G805+G806</f>
        <v>4612</v>
      </c>
      <c r="H802" s="9">
        <f t="shared" si="479"/>
        <v>3348.7</v>
      </c>
      <c r="I802" s="9">
        <f t="shared" si="479"/>
        <v>3438.6</v>
      </c>
      <c r="J802" s="9">
        <f t="shared" si="479"/>
        <v>3880.6</v>
      </c>
      <c r="K802" s="10">
        <v>62.63</v>
      </c>
    </row>
    <row r="803" spans="1:11">
      <c r="A803" s="8">
        <v>798</v>
      </c>
      <c r="B803" s="12" t="s">
        <v>2</v>
      </c>
      <c r="C803" s="7">
        <f t="shared" si="406"/>
        <v>0</v>
      </c>
      <c r="D803" s="7">
        <f t="shared" ref="D803" si="480">E803+F803+G803+H803+I803+J803+K803</f>
        <v>0</v>
      </c>
      <c r="E803" s="7">
        <f t="shared" ref="E803" si="481">F803+G803+H803+I803+J803+K803+L803</f>
        <v>0</v>
      </c>
      <c r="F803" s="7">
        <f t="shared" ref="F803" si="482">G803+H803+I803+J803+K803+L803+M803</f>
        <v>0</v>
      </c>
      <c r="G803" s="7">
        <f t="shared" ref="G803" si="483">H803+I803+J803+K803+L803+M803+N803</f>
        <v>0</v>
      </c>
      <c r="H803" s="7">
        <f t="shared" ref="H803" si="484">I803+J803+K803+L803+M803+N803+O803</f>
        <v>0</v>
      </c>
      <c r="I803" s="7">
        <f t="shared" ref="I803" si="485">J803+K803+L803+M803+N803+O803+P803</f>
        <v>0</v>
      </c>
      <c r="J803" s="7">
        <f t="shared" ref="J803" si="486">K803+L803+M803+N803+O803+P803+Q803</f>
        <v>0</v>
      </c>
      <c r="K803" s="10"/>
    </row>
    <row r="804" spans="1:11">
      <c r="A804" s="8">
        <v>799</v>
      </c>
      <c r="B804" s="10" t="s">
        <v>3</v>
      </c>
      <c r="C804" s="7">
        <f t="shared" si="406"/>
        <v>0</v>
      </c>
      <c r="D804" s="7">
        <f t="shared" si="446"/>
        <v>0</v>
      </c>
      <c r="E804" s="7">
        <f t="shared" si="447"/>
        <v>0</v>
      </c>
      <c r="F804" s="7">
        <f t="shared" si="448"/>
        <v>0</v>
      </c>
      <c r="G804" s="7">
        <f t="shared" ref="G804" si="487">H804+I804+J804+K804+L804+M804+N804</f>
        <v>0</v>
      </c>
      <c r="H804" s="7">
        <f t="shared" ref="H804" si="488">I804+J804+K804+L804+M804+N804+O804</f>
        <v>0</v>
      </c>
      <c r="I804" s="7">
        <f t="shared" ref="I804" si="489">J804+K804+L804+M804+N804+O804+P804</f>
        <v>0</v>
      </c>
      <c r="J804" s="7">
        <f t="shared" ref="J804" si="490">K804+L804+M804+N804+O804+P804+Q804</f>
        <v>0</v>
      </c>
      <c r="K804" s="10"/>
    </row>
    <row r="805" spans="1:11">
      <c r="A805" s="8">
        <v>800</v>
      </c>
      <c r="B805" s="10" t="s">
        <v>4</v>
      </c>
      <c r="C805" s="7">
        <f t="shared" si="406"/>
        <v>23331.399999999998</v>
      </c>
      <c r="D805" s="7">
        <f>D810+D815+D820+D825+D830+D835+D840+D845</f>
        <v>1432</v>
      </c>
      <c r="E805" s="7">
        <f>E810+E815+E820+E825+E830+E835+E840+E845</f>
        <v>3790</v>
      </c>
      <c r="F805" s="7">
        <f>F810+F815+F820+F825+F830+F835+F840+F845</f>
        <v>2829.5</v>
      </c>
      <c r="G805" s="7">
        <f>G810+G815+G820+G825+G830+G835+G840+G845</f>
        <v>4612</v>
      </c>
      <c r="H805" s="7">
        <f t="shared" ref="H805:J805" si="491">H810+H815+H820+H825+H830+H835+H840+H846</f>
        <v>3348.7</v>
      </c>
      <c r="I805" s="7">
        <f t="shared" si="491"/>
        <v>3438.6</v>
      </c>
      <c r="J805" s="7">
        <f t="shared" si="491"/>
        <v>3880.6</v>
      </c>
      <c r="K805" s="10"/>
    </row>
    <row r="806" spans="1:11">
      <c r="A806" s="8">
        <v>801</v>
      </c>
      <c r="B806" s="10" t="s">
        <v>5</v>
      </c>
      <c r="C806" s="7">
        <f t="shared" si="406"/>
        <v>0</v>
      </c>
      <c r="D806" s="7">
        <f t="shared" si="446"/>
        <v>0</v>
      </c>
      <c r="E806" s="7">
        <f t="shared" si="447"/>
        <v>0</v>
      </c>
      <c r="F806" s="7">
        <f t="shared" si="448"/>
        <v>0</v>
      </c>
      <c r="G806" s="7">
        <f t="shared" ref="G806:G844" si="492">H806+I806+J806+K806+L806+M806+N806</f>
        <v>0</v>
      </c>
      <c r="H806" s="7">
        <f t="shared" ref="H806:H846" si="493">I806+J806+K806+L806+M806+N806+O806</f>
        <v>0</v>
      </c>
      <c r="I806" s="7">
        <f t="shared" ref="I806:I846" si="494">J806+K806+L806+M806+N806+O806+P806</f>
        <v>0</v>
      </c>
      <c r="J806" s="7">
        <f t="shared" ref="J806:J846" si="495">K806+L806+M806+N806+O806+P806+Q806</f>
        <v>0</v>
      </c>
      <c r="K806" s="10"/>
    </row>
    <row r="807" spans="1:11" ht="51">
      <c r="A807" s="8">
        <v>802</v>
      </c>
      <c r="B807" s="13" t="s">
        <v>40</v>
      </c>
      <c r="C807" s="7">
        <f t="shared" si="406"/>
        <v>0</v>
      </c>
      <c r="D807" s="7">
        <f t="shared" si="446"/>
        <v>0</v>
      </c>
      <c r="E807" s="7">
        <f t="shared" si="447"/>
        <v>0</v>
      </c>
      <c r="F807" s="7">
        <f t="shared" si="448"/>
        <v>0</v>
      </c>
      <c r="G807" s="7">
        <f t="shared" si="492"/>
        <v>0</v>
      </c>
      <c r="H807" s="7">
        <f t="shared" si="493"/>
        <v>0</v>
      </c>
      <c r="I807" s="7">
        <f t="shared" si="494"/>
        <v>0</v>
      </c>
      <c r="J807" s="7">
        <f t="shared" si="495"/>
        <v>0</v>
      </c>
      <c r="K807" s="10"/>
    </row>
    <row r="808" spans="1:11">
      <c r="A808" s="8">
        <v>803</v>
      </c>
      <c r="B808" s="13" t="s">
        <v>2</v>
      </c>
      <c r="C808" s="7">
        <f t="shared" si="406"/>
        <v>0</v>
      </c>
      <c r="D808" s="7">
        <f t="shared" si="446"/>
        <v>0</v>
      </c>
      <c r="E808" s="7">
        <f t="shared" si="447"/>
        <v>0</v>
      </c>
      <c r="F808" s="7">
        <f t="shared" si="448"/>
        <v>0</v>
      </c>
      <c r="G808" s="7">
        <f t="shared" si="492"/>
        <v>0</v>
      </c>
      <c r="H808" s="7">
        <f t="shared" si="493"/>
        <v>0</v>
      </c>
      <c r="I808" s="7">
        <f t="shared" si="494"/>
        <v>0</v>
      </c>
      <c r="J808" s="7">
        <f t="shared" si="495"/>
        <v>0</v>
      </c>
      <c r="K808" s="10"/>
    </row>
    <row r="809" spans="1:11">
      <c r="A809" s="8">
        <v>804</v>
      </c>
      <c r="B809" s="10" t="s">
        <v>3</v>
      </c>
      <c r="C809" s="7">
        <f t="shared" si="406"/>
        <v>0</v>
      </c>
      <c r="D809" s="7">
        <f t="shared" si="446"/>
        <v>0</v>
      </c>
      <c r="E809" s="7">
        <f t="shared" si="447"/>
        <v>0</v>
      </c>
      <c r="F809" s="7">
        <f t="shared" si="448"/>
        <v>0</v>
      </c>
      <c r="G809" s="7">
        <f t="shared" si="492"/>
        <v>0</v>
      </c>
      <c r="H809" s="7">
        <f t="shared" si="493"/>
        <v>0</v>
      </c>
      <c r="I809" s="7">
        <f t="shared" si="494"/>
        <v>0</v>
      </c>
      <c r="J809" s="7">
        <f t="shared" si="495"/>
        <v>0</v>
      </c>
      <c r="K809" s="10"/>
    </row>
    <row r="810" spans="1:11">
      <c r="A810" s="8">
        <v>805</v>
      </c>
      <c r="B810" s="10" t="s">
        <v>4</v>
      </c>
      <c r="C810" s="7">
        <f t="shared" si="406"/>
        <v>0</v>
      </c>
      <c r="D810" s="7">
        <f t="shared" si="446"/>
        <v>0</v>
      </c>
      <c r="E810" s="7">
        <f t="shared" si="447"/>
        <v>0</v>
      </c>
      <c r="F810" s="7">
        <f t="shared" si="448"/>
        <v>0</v>
      </c>
      <c r="G810" s="7">
        <f t="shared" si="492"/>
        <v>0</v>
      </c>
      <c r="H810" s="7">
        <f t="shared" si="493"/>
        <v>0</v>
      </c>
      <c r="I810" s="7">
        <f t="shared" si="494"/>
        <v>0</v>
      </c>
      <c r="J810" s="7">
        <f t="shared" si="495"/>
        <v>0</v>
      </c>
      <c r="K810" s="10"/>
    </row>
    <row r="811" spans="1:11">
      <c r="A811" s="8">
        <v>806</v>
      </c>
      <c r="B811" s="10" t="s">
        <v>5</v>
      </c>
      <c r="C811" s="7">
        <f t="shared" si="406"/>
        <v>0</v>
      </c>
      <c r="D811" s="7">
        <f t="shared" si="446"/>
        <v>0</v>
      </c>
      <c r="E811" s="7">
        <f t="shared" si="447"/>
        <v>0</v>
      </c>
      <c r="F811" s="7">
        <f t="shared" si="448"/>
        <v>0</v>
      </c>
      <c r="G811" s="7">
        <f t="shared" si="492"/>
        <v>0</v>
      </c>
      <c r="H811" s="7">
        <f t="shared" si="493"/>
        <v>0</v>
      </c>
      <c r="I811" s="7">
        <f t="shared" si="494"/>
        <v>0</v>
      </c>
      <c r="J811" s="7">
        <f t="shared" si="495"/>
        <v>0</v>
      </c>
      <c r="K811" s="10"/>
    </row>
    <row r="812" spans="1:11" ht="51">
      <c r="A812" s="8">
        <v>807</v>
      </c>
      <c r="B812" s="13" t="s">
        <v>248</v>
      </c>
      <c r="C812" s="7">
        <f t="shared" si="406"/>
        <v>13179.7</v>
      </c>
      <c r="D812" s="7">
        <f>D813+D814+D815+D816</f>
        <v>1179.7</v>
      </c>
      <c r="E812" s="7">
        <f t="shared" ref="E812:J812" si="496">E814+E815+E816</f>
        <v>2000</v>
      </c>
      <c r="F812" s="7">
        <f t="shared" si="496"/>
        <v>2000</v>
      </c>
      <c r="G812" s="7">
        <f t="shared" si="496"/>
        <v>2000</v>
      </c>
      <c r="H812" s="7">
        <f t="shared" si="496"/>
        <v>2000</v>
      </c>
      <c r="I812" s="7">
        <f t="shared" si="496"/>
        <v>2000</v>
      </c>
      <c r="J812" s="7">
        <f t="shared" si="496"/>
        <v>2000</v>
      </c>
      <c r="K812" s="10"/>
    </row>
    <row r="813" spans="1:11">
      <c r="A813" s="8">
        <v>808</v>
      </c>
      <c r="B813" s="13" t="s">
        <v>2</v>
      </c>
      <c r="C813" s="7">
        <f t="shared" si="406"/>
        <v>0</v>
      </c>
      <c r="D813" s="7">
        <f t="shared" ref="D813" si="497">E813+F813+G813+H813+I813+J813+K813</f>
        <v>0</v>
      </c>
      <c r="E813" s="7">
        <f t="shared" ref="E813" si="498">F813+G813+H813+I813+J813+K813+L813</f>
        <v>0</v>
      </c>
      <c r="F813" s="7">
        <f t="shared" ref="F813" si="499">G813+H813+I813+J813+K813+L813+M813</f>
        <v>0</v>
      </c>
      <c r="G813" s="7">
        <f t="shared" ref="G813" si="500">H813+I813+J813+K813+L813+M813+N813</f>
        <v>0</v>
      </c>
      <c r="H813" s="7">
        <f t="shared" ref="H813" si="501">I813+J813+K813+L813+M813+N813+O813</f>
        <v>0</v>
      </c>
      <c r="I813" s="7">
        <f t="shared" ref="I813" si="502">J813+K813+L813+M813+N813+O813+P813</f>
        <v>0</v>
      </c>
      <c r="J813" s="7">
        <f t="shared" ref="J813" si="503">K813+L813+M813+N813+O813+P813+Q813</f>
        <v>0</v>
      </c>
      <c r="K813" s="10"/>
    </row>
    <row r="814" spans="1:11">
      <c r="A814" s="8">
        <v>809</v>
      </c>
      <c r="B814" s="10" t="s">
        <v>3</v>
      </c>
      <c r="C814" s="7">
        <f t="shared" si="406"/>
        <v>0</v>
      </c>
      <c r="D814" s="7">
        <f t="shared" si="446"/>
        <v>0</v>
      </c>
      <c r="E814" s="7">
        <f t="shared" si="447"/>
        <v>0</v>
      </c>
      <c r="F814" s="7">
        <f t="shared" si="448"/>
        <v>0</v>
      </c>
      <c r="G814" s="7">
        <f t="shared" si="492"/>
        <v>0</v>
      </c>
      <c r="H814" s="7">
        <f t="shared" si="493"/>
        <v>0</v>
      </c>
      <c r="I814" s="7">
        <f t="shared" si="494"/>
        <v>0</v>
      </c>
      <c r="J814" s="7">
        <f t="shared" si="495"/>
        <v>0</v>
      </c>
      <c r="K814" s="10"/>
    </row>
    <row r="815" spans="1:11">
      <c r="A815" s="8">
        <v>810</v>
      </c>
      <c r="B815" s="10" t="s">
        <v>4</v>
      </c>
      <c r="C815" s="7">
        <f t="shared" si="406"/>
        <v>13179.7</v>
      </c>
      <c r="D815" s="7">
        <f>1000-20.3+200</f>
        <v>1179.7</v>
      </c>
      <c r="E815" s="7">
        <v>2000</v>
      </c>
      <c r="F815" s="7">
        <v>2000</v>
      </c>
      <c r="G815" s="7">
        <v>2000</v>
      </c>
      <c r="H815" s="7">
        <v>2000</v>
      </c>
      <c r="I815" s="7">
        <v>2000</v>
      </c>
      <c r="J815" s="7">
        <v>2000</v>
      </c>
      <c r="K815" s="10"/>
    </row>
    <row r="816" spans="1:11">
      <c r="A816" s="8">
        <v>811</v>
      </c>
      <c r="B816" s="10" t="s">
        <v>5</v>
      </c>
      <c r="C816" s="7">
        <f t="shared" si="406"/>
        <v>0</v>
      </c>
      <c r="D816" s="7">
        <f t="shared" si="446"/>
        <v>0</v>
      </c>
      <c r="E816" s="7">
        <f t="shared" si="447"/>
        <v>0</v>
      </c>
      <c r="F816" s="7">
        <f t="shared" si="448"/>
        <v>0</v>
      </c>
      <c r="G816" s="7">
        <f t="shared" si="492"/>
        <v>0</v>
      </c>
      <c r="H816" s="7">
        <f t="shared" si="493"/>
        <v>0</v>
      </c>
      <c r="I816" s="7">
        <f t="shared" si="494"/>
        <v>0</v>
      </c>
      <c r="J816" s="7">
        <f t="shared" si="495"/>
        <v>0</v>
      </c>
      <c r="K816" s="10"/>
    </row>
    <row r="817" spans="1:11" ht="25.5">
      <c r="A817" s="8">
        <v>812</v>
      </c>
      <c r="B817" s="13" t="s">
        <v>41</v>
      </c>
      <c r="C817" s="7">
        <f t="shared" si="406"/>
        <v>0</v>
      </c>
      <c r="D817" s="7">
        <f t="shared" si="446"/>
        <v>0</v>
      </c>
      <c r="E817" s="7">
        <f t="shared" si="447"/>
        <v>0</v>
      </c>
      <c r="F817" s="7">
        <f t="shared" si="448"/>
        <v>0</v>
      </c>
      <c r="G817" s="7">
        <f t="shared" si="492"/>
        <v>0</v>
      </c>
      <c r="H817" s="7">
        <f t="shared" si="493"/>
        <v>0</v>
      </c>
      <c r="I817" s="7">
        <f t="shared" si="494"/>
        <v>0</v>
      </c>
      <c r="J817" s="7">
        <f t="shared" si="495"/>
        <v>0</v>
      </c>
      <c r="K817" s="10"/>
    </row>
    <row r="818" spans="1:11">
      <c r="A818" s="8">
        <v>813</v>
      </c>
      <c r="B818" s="13" t="s">
        <v>2</v>
      </c>
      <c r="C818" s="7">
        <f t="shared" si="406"/>
        <v>0</v>
      </c>
      <c r="D818" s="7">
        <f t="shared" si="446"/>
        <v>0</v>
      </c>
      <c r="E818" s="7">
        <f t="shared" si="447"/>
        <v>0</v>
      </c>
      <c r="F818" s="7">
        <f t="shared" si="448"/>
        <v>0</v>
      </c>
      <c r="G818" s="7">
        <f t="shared" si="492"/>
        <v>0</v>
      </c>
      <c r="H818" s="7">
        <f t="shared" si="493"/>
        <v>0</v>
      </c>
      <c r="I818" s="7">
        <f t="shared" si="494"/>
        <v>0</v>
      </c>
      <c r="J818" s="7">
        <f t="shared" si="495"/>
        <v>0</v>
      </c>
      <c r="K818" s="10"/>
    </row>
    <row r="819" spans="1:11">
      <c r="A819" s="8">
        <v>814</v>
      </c>
      <c r="B819" s="10" t="s">
        <v>3</v>
      </c>
      <c r="C819" s="7">
        <f t="shared" si="406"/>
        <v>0</v>
      </c>
      <c r="D819" s="7">
        <f t="shared" si="446"/>
        <v>0</v>
      </c>
      <c r="E819" s="7">
        <f t="shared" si="447"/>
        <v>0</v>
      </c>
      <c r="F819" s="7">
        <f t="shared" si="448"/>
        <v>0</v>
      </c>
      <c r="G819" s="7">
        <f t="shared" si="492"/>
        <v>0</v>
      </c>
      <c r="H819" s="7">
        <f t="shared" si="493"/>
        <v>0</v>
      </c>
      <c r="I819" s="7">
        <f t="shared" si="494"/>
        <v>0</v>
      </c>
      <c r="J819" s="7">
        <f t="shared" si="495"/>
        <v>0</v>
      </c>
      <c r="K819" s="10"/>
    </row>
    <row r="820" spans="1:11">
      <c r="A820" s="8">
        <v>815</v>
      </c>
      <c r="B820" s="10" t="s">
        <v>4</v>
      </c>
      <c r="C820" s="7">
        <f t="shared" si="406"/>
        <v>0</v>
      </c>
      <c r="D820" s="7">
        <f t="shared" si="446"/>
        <v>0</v>
      </c>
      <c r="E820" s="7">
        <f t="shared" si="447"/>
        <v>0</v>
      </c>
      <c r="F820" s="7">
        <f t="shared" si="448"/>
        <v>0</v>
      </c>
      <c r="G820" s="7">
        <f t="shared" si="492"/>
        <v>0</v>
      </c>
      <c r="H820" s="7">
        <f t="shared" si="493"/>
        <v>0</v>
      </c>
      <c r="I820" s="7">
        <f t="shared" si="494"/>
        <v>0</v>
      </c>
      <c r="J820" s="7">
        <f t="shared" si="495"/>
        <v>0</v>
      </c>
      <c r="K820" s="10"/>
    </row>
    <row r="821" spans="1:11">
      <c r="A821" s="8">
        <v>816</v>
      </c>
      <c r="B821" s="10" t="s">
        <v>5</v>
      </c>
      <c r="C821" s="7">
        <f t="shared" si="406"/>
        <v>0</v>
      </c>
      <c r="D821" s="7">
        <f t="shared" si="446"/>
        <v>0</v>
      </c>
      <c r="E821" s="7">
        <f t="shared" si="447"/>
        <v>0</v>
      </c>
      <c r="F821" s="7">
        <f t="shared" si="448"/>
        <v>0</v>
      </c>
      <c r="G821" s="7">
        <f t="shared" si="492"/>
        <v>0</v>
      </c>
      <c r="H821" s="7">
        <f t="shared" si="493"/>
        <v>0</v>
      </c>
      <c r="I821" s="7">
        <f t="shared" si="494"/>
        <v>0</v>
      </c>
      <c r="J821" s="7">
        <f t="shared" si="495"/>
        <v>0</v>
      </c>
      <c r="K821" s="10"/>
    </row>
    <row r="822" spans="1:11" ht="52.5" customHeight="1">
      <c r="A822" s="8">
        <v>817</v>
      </c>
      <c r="B822" s="13" t="s">
        <v>249</v>
      </c>
      <c r="C822" s="7">
        <f t="shared" si="406"/>
        <v>0</v>
      </c>
      <c r="D822" s="7">
        <f>D824+D825+D826</f>
        <v>0</v>
      </c>
      <c r="E822" s="7">
        <f t="shared" si="447"/>
        <v>0</v>
      </c>
      <c r="F822" s="7">
        <f t="shared" si="448"/>
        <v>0</v>
      </c>
      <c r="G822" s="7">
        <f t="shared" si="492"/>
        <v>0</v>
      </c>
      <c r="H822" s="7">
        <f t="shared" si="493"/>
        <v>0</v>
      </c>
      <c r="I822" s="7">
        <f t="shared" si="494"/>
        <v>0</v>
      </c>
      <c r="J822" s="7">
        <f t="shared" si="495"/>
        <v>0</v>
      </c>
      <c r="K822" s="10"/>
    </row>
    <row r="823" spans="1:11" ht="14.25" customHeight="1">
      <c r="A823" s="8">
        <v>818</v>
      </c>
      <c r="B823" s="13" t="s">
        <v>2</v>
      </c>
      <c r="C823" s="7">
        <f t="shared" si="406"/>
        <v>0</v>
      </c>
      <c r="D823" s="7">
        <f t="shared" ref="D823" si="504">E823+F823+G823+H823+I823+J823+K823</f>
        <v>0</v>
      </c>
      <c r="E823" s="7">
        <f t="shared" si="447"/>
        <v>0</v>
      </c>
      <c r="F823" s="7">
        <f t="shared" si="448"/>
        <v>0</v>
      </c>
      <c r="G823" s="7">
        <f t="shared" si="492"/>
        <v>0</v>
      </c>
      <c r="H823" s="7">
        <f t="shared" si="493"/>
        <v>0</v>
      </c>
      <c r="I823" s="7">
        <f t="shared" si="494"/>
        <v>0</v>
      </c>
      <c r="J823" s="7">
        <f t="shared" si="495"/>
        <v>0</v>
      </c>
      <c r="K823" s="10"/>
    </row>
    <row r="824" spans="1:11" hidden="1">
      <c r="A824" s="8">
        <v>819</v>
      </c>
      <c r="B824" s="10" t="s">
        <v>3</v>
      </c>
      <c r="C824" s="7">
        <f t="shared" si="406"/>
        <v>0</v>
      </c>
      <c r="D824" s="7">
        <f t="shared" si="446"/>
        <v>0</v>
      </c>
      <c r="E824" s="7">
        <f t="shared" si="447"/>
        <v>0</v>
      </c>
      <c r="F824" s="7">
        <f t="shared" si="448"/>
        <v>0</v>
      </c>
      <c r="G824" s="7">
        <f t="shared" si="492"/>
        <v>0</v>
      </c>
      <c r="H824" s="7">
        <f t="shared" si="493"/>
        <v>0</v>
      </c>
      <c r="I824" s="7">
        <f t="shared" si="494"/>
        <v>0</v>
      </c>
      <c r="J824" s="7">
        <f t="shared" si="495"/>
        <v>0</v>
      </c>
      <c r="K824" s="10"/>
    </row>
    <row r="825" spans="1:11" hidden="1">
      <c r="A825" s="8">
        <v>820</v>
      </c>
      <c r="B825" s="10" t="s">
        <v>4</v>
      </c>
      <c r="C825" s="7">
        <f t="shared" si="406"/>
        <v>0</v>
      </c>
      <c r="D825" s="7">
        <v>0</v>
      </c>
      <c r="E825" s="7">
        <f t="shared" si="447"/>
        <v>0</v>
      </c>
      <c r="F825" s="7">
        <f t="shared" si="448"/>
        <v>0</v>
      </c>
      <c r="G825" s="7">
        <f t="shared" si="492"/>
        <v>0</v>
      </c>
      <c r="H825" s="7">
        <f t="shared" si="493"/>
        <v>0</v>
      </c>
      <c r="I825" s="7">
        <f t="shared" si="494"/>
        <v>0</v>
      </c>
      <c r="J825" s="7">
        <f t="shared" si="495"/>
        <v>0</v>
      </c>
      <c r="K825" s="10"/>
    </row>
    <row r="826" spans="1:11">
      <c r="A826" s="8">
        <v>821</v>
      </c>
      <c r="B826" s="10" t="s">
        <v>5</v>
      </c>
      <c r="C826" s="7">
        <f t="shared" si="406"/>
        <v>0</v>
      </c>
      <c r="D826" s="7">
        <f t="shared" si="446"/>
        <v>0</v>
      </c>
      <c r="E826" s="7">
        <f t="shared" si="447"/>
        <v>0</v>
      </c>
      <c r="F826" s="7">
        <f t="shared" si="448"/>
        <v>0</v>
      </c>
      <c r="G826" s="7">
        <f t="shared" si="492"/>
        <v>0</v>
      </c>
      <c r="H826" s="7">
        <f t="shared" si="493"/>
        <v>0</v>
      </c>
      <c r="I826" s="7">
        <f t="shared" si="494"/>
        <v>0</v>
      </c>
      <c r="J826" s="7">
        <f t="shared" si="495"/>
        <v>0</v>
      </c>
      <c r="K826" s="10"/>
    </row>
    <row r="827" spans="1:11" ht="25.5">
      <c r="A827" s="8">
        <v>822</v>
      </c>
      <c r="B827" s="13" t="s">
        <v>42</v>
      </c>
      <c r="C827" s="7">
        <f t="shared" si="406"/>
        <v>0</v>
      </c>
      <c r="D827" s="7">
        <f t="shared" si="446"/>
        <v>0</v>
      </c>
      <c r="E827" s="7">
        <f t="shared" si="447"/>
        <v>0</v>
      </c>
      <c r="F827" s="7">
        <f t="shared" si="448"/>
        <v>0</v>
      </c>
      <c r="G827" s="7">
        <f t="shared" si="492"/>
        <v>0</v>
      </c>
      <c r="H827" s="7">
        <f t="shared" si="493"/>
        <v>0</v>
      </c>
      <c r="I827" s="7">
        <f t="shared" si="494"/>
        <v>0</v>
      </c>
      <c r="J827" s="7">
        <f t="shared" si="495"/>
        <v>0</v>
      </c>
      <c r="K827" s="10"/>
    </row>
    <row r="828" spans="1:11">
      <c r="A828" s="8">
        <v>823</v>
      </c>
      <c r="B828" s="13" t="s">
        <v>2</v>
      </c>
      <c r="C828" s="7">
        <f t="shared" si="406"/>
        <v>0</v>
      </c>
      <c r="D828" s="7">
        <f t="shared" si="446"/>
        <v>0</v>
      </c>
      <c r="E828" s="7">
        <f t="shared" si="447"/>
        <v>0</v>
      </c>
      <c r="F828" s="7">
        <f t="shared" si="448"/>
        <v>0</v>
      </c>
      <c r="G828" s="7">
        <f t="shared" si="492"/>
        <v>0</v>
      </c>
      <c r="H828" s="7">
        <f t="shared" si="493"/>
        <v>0</v>
      </c>
      <c r="I828" s="7">
        <f t="shared" si="494"/>
        <v>0</v>
      </c>
      <c r="J828" s="7">
        <f t="shared" si="495"/>
        <v>0</v>
      </c>
      <c r="K828" s="10"/>
    </row>
    <row r="829" spans="1:11">
      <c r="A829" s="8">
        <v>824</v>
      </c>
      <c r="B829" s="10" t="s">
        <v>3</v>
      </c>
      <c r="C829" s="7">
        <f t="shared" si="406"/>
        <v>0</v>
      </c>
      <c r="D829" s="7">
        <f t="shared" si="446"/>
        <v>0</v>
      </c>
      <c r="E829" s="7">
        <f t="shared" si="447"/>
        <v>0</v>
      </c>
      <c r="F829" s="7">
        <f t="shared" si="448"/>
        <v>0</v>
      </c>
      <c r="G829" s="7">
        <f t="shared" si="492"/>
        <v>0</v>
      </c>
      <c r="H829" s="7">
        <f t="shared" si="493"/>
        <v>0</v>
      </c>
      <c r="I829" s="7">
        <f t="shared" si="494"/>
        <v>0</v>
      </c>
      <c r="J829" s="7">
        <f t="shared" si="495"/>
        <v>0</v>
      </c>
      <c r="K829" s="10"/>
    </row>
    <row r="830" spans="1:11">
      <c r="A830" s="8">
        <v>825</v>
      </c>
      <c r="B830" s="10" t="s">
        <v>4</v>
      </c>
      <c r="C830" s="7">
        <f t="shared" si="406"/>
        <v>0</v>
      </c>
      <c r="D830" s="7">
        <f t="shared" si="446"/>
        <v>0</v>
      </c>
      <c r="E830" s="7">
        <f t="shared" si="447"/>
        <v>0</v>
      </c>
      <c r="F830" s="7">
        <f t="shared" si="448"/>
        <v>0</v>
      </c>
      <c r="G830" s="7">
        <f t="shared" si="492"/>
        <v>0</v>
      </c>
      <c r="H830" s="7">
        <f t="shared" si="493"/>
        <v>0</v>
      </c>
      <c r="I830" s="7">
        <f t="shared" si="494"/>
        <v>0</v>
      </c>
      <c r="J830" s="7">
        <f t="shared" si="495"/>
        <v>0</v>
      </c>
      <c r="K830" s="10"/>
    </row>
    <row r="831" spans="1:11">
      <c r="A831" s="8">
        <v>826</v>
      </c>
      <c r="B831" s="10" t="s">
        <v>5</v>
      </c>
      <c r="C831" s="7">
        <f t="shared" si="406"/>
        <v>0</v>
      </c>
      <c r="D831" s="7">
        <f t="shared" si="446"/>
        <v>0</v>
      </c>
      <c r="E831" s="7">
        <f t="shared" si="447"/>
        <v>0</v>
      </c>
      <c r="F831" s="7">
        <f t="shared" si="448"/>
        <v>0</v>
      </c>
      <c r="G831" s="7">
        <f t="shared" si="492"/>
        <v>0</v>
      </c>
      <c r="H831" s="7">
        <f t="shared" si="493"/>
        <v>0</v>
      </c>
      <c r="I831" s="7">
        <f t="shared" si="494"/>
        <v>0</v>
      </c>
      <c r="J831" s="7">
        <f t="shared" si="495"/>
        <v>0</v>
      </c>
      <c r="K831" s="10"/>
    </row>
    <row r="832" spans="1:11" ht="153">
      <c r="A832" s="8">
        <v>827</v>
      </c>
      <c r="B832" s="13" t="s">
        <v>43</v>
      </c>
      <c r="C832" s="7">
        <f t="shared" si="406"/>
        <v>2835.2</v>
      </c>
      <c r="D832" s="7">
        <f>D834+D835+D836</f>
        <v>100</v>
      </c>
      <c r="E832" s="7">
        <f>E834+E835+E836</f>
        <v>100</v>
      </c>
      <c r="F832" s="7">
        <f>F834+F835+F836</f>
        <v>105</v>
      </c>
      <c r="G832" s="7">
        <f>G834+G835+G836</f>
        <v>380.2</v>
      </c>
      <c r="H832" s="7">
        <v>550</v>
      </c>
      <c r="I832" s="7">
        <f>I834+I835+I836</f>
        <v>600</v>
      </c>
      <c r="J832" s="7">
        <f>J834+J835+J836</f>
        <v>1000</v>
      </c>
      <c r="K832" s="10"/>
    </row>
    <row r="833" spans="1:11">
      <c r="A833" s="8">
        <v>828</v>
      </c>
      <c r="B833" s="13" t="s">
        <v>2</v>
      </c>
      <c r="C833" s="7">
        <f t="shared" si="406"/>
        <v>0</v>
      </c>
      <c r="D833" s="7">
        <f t="shared" ref="D833" si="505">E833+F833+G833+H833+I833+J833+K833</f>
        <v>0</v>
      </c>
      <c r="E833" s="7">
        <f t="shared" ref="E833" si="506">F833+G833+H833+I833+J833+K833+L833</f>
        <v>0</v>
      </c>
      <c r="F833" s="7">
        <f t="shared" ref="F833" si="507">G833+H833+I833+J833+K833+L833+M833</f>
        <v>0</v>
      </c>
      <c r="G833" s="7">
        <f t="shared" ref="G833" si="508">H833+I833+J833+K833+L833+M833+N833</f>
        <v>0</v>
      </c>
      <c r="H833" s="7">
        <f t="shared" ref="H833" si="509">I833+J833+K833+L833+M833+N833+O833</f>
        <v>0</v>
      </c>
      <c r="I833" s="7">
        <f t="shared" ref="I833" si="510">J833+K833+L833+M833+N833+O833+P833</f>
        <v>0</v>
      </c>
      <c r="J833" s="7">
        <f t="shared" ref="J833" si="511">K833+L833+M833+N833+O833+P833+Q833</f>
        <v>0</v>
      </c>
      <c r="K833" s="10"/>
    </row>
    <row r="834" spans="1:11">
      <c r="A834" s="8">
        <v>829</v>
      </c>
      <c r="B834" s="10" t="s">
        <v>3</v>
      </c>
      <c r="C834" s="7">
        <f t="shared" ref="C834:C846" si="512">D834+E834+F834+G834+H834+I834+J834</f>
        <v>0</v>
      </c>
      <c r="D834" s="7">
        <f t="shared" si="446"/>
        <v>0</v>
      </c>
      <c r="E834" s="7">
        <f t="shared" si="447"/>
        <v>0</v>
      </c>
      <c r="F834" s="7">
        <f t="shared" si="448"/>
        <v>0</v>
      </c>
      <c r="G834" s="7">
        <f t="shared" si="492"/>
        <v>0</v>
      </c>
      <c r="H834" s="7">
        <f t="shared" si="493"/>
        <v>0</v>
      </c>
      <c r="I834" s="7">
        <f t="shared" si="494"/>
        <v>0</v>
      </c>
      <c r="J834" s="7">
        <f t="shared" si="495"/>
        <v>0</v>
      </c>
      <c r="K834" s="10"/>
    </row>
    <row r="835" spans="1:11">
      <c r="A835" s="8">
        <v>830</v>
      </c>
      <c r="B835" s="10" t="s">
        <v>4</v>
      </c>
      <c r="C835" s="7">
        <f t="shared" si="512"/>
        <v>2835.2</v>
      </c>
      <c r="D835" s="7">
        <v>100</v>
      </c>
      <c r="E835" s="7">
        <v>100</v>
      </c>
      <c r="F835" s="7">
        <v>105</v>
      </c>
      <c r="G835" s="7">
        <v>380.2</v>
      </c>
      <c r="H835" s="7">
        <v>550</v>
      </c>
      <c r="I835" s="7">
        <v>600</v>
      </c>
      <c r="J835" s="7">
        <v>1000</v>
      </c>
      <c r="K835" s="10"/>
    </row>
    <row r="836" spans="1:11">
      <c r="A836" s="8">
        <v>831</v>
      </c>
      <c r="B836" s="10" t="s">
        <v>5</v>
      </c>
      <c r="C836" s="7">
        <f t="shared" si="512"/>
        <v>0</v>
      </c>
      <c r="D836" s="7">
        <f t="shared" si="446"/>
        <v>0</v>
      </c>
      <c r="E836" s="7">
        <f t="shared" si="447"/>
        <v>0</v>
      </c>
      <c r="F836" s="7">
        <f t="shared" si="448"/>
        <v>0</v>
      </c>
      <c r="G836" s="7">
        <f t="shared" si="492"/>
        <v>0</v>
      </c>
      <c r="H836" s="7">
        <f t="shared" si="493"/>
        <v>0</v>
      </c>
      <c r="I836" s="7">
        <f t="shared" si="494"/>
        <v>0</v>
      </c>
      <c r="J836" s="7">
        <f t="shared" si="495"/>
        <v>0</v>
      </c>
      <c r="K836" s="10"/>
    </row>
    <row r="837" spans="1:11" ht="224.25" customHeight="1">
      <c r="A837" s="8">
        <v>832</v>
      </c>
      <c r="B837" s="13" t="s">
        <v>44</v>
      </c>
      <c r="C837" s="7">
        <f t="shared" si="512"/>
        <v>4693.0999999999995</v>
      </c>
      <c r="D837" s="7">
        <f t="shared" ref="D837:J837" si="513">D839+D840+D841</f>
        <v>0</v>
      </c>
      <c r="E837" s="7">
        <f t="shared" si="513"/>
        <v>690</v>
      </c>
      <c r="F837" s="7">
        <f t="shared" si="513"/>
        <v>724.5</v>
      </c>
      <c r="G837" s="7">
        <f t="shared" si="513"/>
        <v>760.7</v>
      </c>
      <c r="H837" s="7">
        <f t="shared" si="513"/>
        <v>798.7</v>
      </c>
      <c r="I837" s="7">
        <f t="shared" si="513"/>
        <v>838.6</v>
      </c>
      <c r="J837" s="7">
        <f t="shared" si="513"/>
        <v>880.6</v>
      </c>
      <c r="K837" s="10"/>
    </row>
    <row r="838" spans="1:11" ht="13.5" customHeight="1">
      <c r="A838" s="8">
        <v>833</v>
      </c>
      <c r="B838" s="13" t="s">
        <v>2</v>
      </c>
      <c r="C838" s="7">
        <f t="shared" si="512"/>
        <v>0</v>
      </c>
      <c r="D838" s="7">
        <f t="shared" ref="D838" si="514">E838+F838+G838+H838+I838+J838+K838</f>
        <v>0</v>
      </c>
      <c r="E838" s="7">
        <f t="shared" ref="E838" si="515">F838+G838+H838+I838+J838+K838+L838</f>
        <v>0</v>
      </c>
      <c r="F838" s="7">
        <f t="shared" ref="F838" si="516">G838+H838+I838+J838+K838+L838+M838</f>
        <v>0</v>
      </c>
      <c r="G838" s="7">
        <f t="shared" ref="G838" si="517">H838+I838+J838+K838+L838+M838+N838</f>
        <v>0</v>
      </c>
      <c r="H838" s="7">
        <f t="shared" ref="H838" si="518">I838+J838+K838+L838+M838+N838+O838</f>
        <v>0</v>
      </c>
      <c r="I838" s="7">
        <f t="shared" ref="I838" si="519">J838+K838+L838+M838+N838+O838+P838</f>
        <v>0</v>
      </c>
      <c r="J838" s="7">
        <f t="shared" ref="J838" si="520">K838+L838+M838+N838+O838+P838+Q838</f>
        <v>0</v>
      </c>
      <c r="K838" s="10"/>
    </row>
    <row r="839" spans="1:11">
      <c r="A839" s="8">
        <v>834</v>
      </c>
      <c r="B839" s="10" t="s">
        <v>3</v>
      </c>
      <c r="C839" s="7">
        <f t="shared" si="512"/>
        <v>0</v>
      </c>
      <c r="D839" s="7">
        <v>0</v>
      </c>
      <c r="E839" s="7">
        <f t="shared" si="447"/>
        <v>0</v>
      </c>
      <c r="F839" s="7">
        <f t="shared" si="448"/>
        <v>0</v>
      </c>
      <c r="G839" s="7">
        <f t="shared" si="492"/>
        <v>0</v>
      </c>
      <c r="H839" s="7">
        <f t="shared" si="493"/>
        <v>0</v>
      </c>
      <c r="I839" s="7">
        <f t="shared" si="494"/>
        <v>0</v>
      </c>
      <c r="J839" s="7">
        <f t="shared" si="495"/>
        <v>0</v>
      </c>
      <c r="K839" s="10"/>
    </row>
    <row r="840" spans="1:11">
      <c r="A840" s="8">
        <v>835</v>
      </c>
      <c r="B840" s="10" t="s">
        <v>4</v>
      </c>
      <c r="C840" s="7">
        <f t="shared" si="512"/>
        <v>4693.0999999999995</v>
      </c>
      <c r="D840" s="7">
        <v>0</v>
      </c>
      <c r="E840" s="7">
        <v>690</v>
      </c>
      <c r="F840" s="7">
        <v>724.5</v>
      </c>
      <c r="G840" s="7">
        <v>760.7</v>
      </c>
      <c r="H840" s="7">
        <v>798.7</v>
      </c>
      <c r="I840" s="7">
        <v>838.6</v>
      </c>
      <c r="J840" s="7">
        <v>880.6</v>
      </c>
      <c r="K840" s="10"/>
    </row>
    <row r="841" spans="1:11">
      <c r="A841" s="8">
        <v>836</v>
      </c>
      <c r="B841" s="10" t="s">
        <v>5</v>
      </c>
      <c r="C841" s="7">
        <f t="shared" si="512"/>
        <v>0</v>
      </c>
      <c r="D841" s="7">
        <f t="shared" si="446"/>
        <v>0</v>
      </c>
      <c r="E841" s="7">
        <f t="shared" si="447"/>
        <v>0</v>
      </c>
      <c r="F841" s="7">
        <f t="shared" si="448"/>
        <v>0</v>
      </c>
      <c r="G841" s="7">
        <f t="shared" si="492"/>
        <v>0</v>
      </c>
      <c r="H841" s="7">
        <f t="shared" si="493"/>
        <v>0</v>
      </c>
      <c r="I841" s="7">
        <f t="shared" si="494"/>
        <v>0</v>
      </c>
      <c r="J841" s="7">
        <f t="shared" si="495"/>
        <v>0</v>
      </c>
      <c r="K841" s="10"/>
    </row>
    <row r="842" spans="1:11" ht="25.5">
      <c r="A842" s="8">
        <v>837</v>
      </c>
      <c r="B842" s="13" t="s">
        <v>186</v>
      </c>
      <c r="C842" s="7">
        <f>C843+C844+C845+C846</f>
        <v>2623.3999999999996</v>
      </c>
      <c r="D842" s="7">
        <f t="shared" ref="D842:J842" si="521">D843+D844+D845+D846</f>
        <v>152.30000000000001</v>
      </c>
      <c r="E842" s="7">
        <f t="shared" si="521"/>
        <v>1000</v>
      </c>
      <c r="F842" s="7">
        <f t="shared" si="521"/>
        <v>0</v>
      </c>
      <c r="G842" s="7">
        <f t="shared" si="521"/>
        <v>1471.1</v>
      </c>
      <c r="H842" s="7">
        <f t="shared" si="521"/>
        <v>0</v>
      </c>
      <c r="I842" s="7">
        <f t="shared" si="521"/>
        <v>0</v>
      </c>
      <c r="J842" s="7">
        <f t="shared" si="521"/>
        <v>0</v>
      </c>
      <c r="K842" s="10"/>
    </row>
    <row r="843" spans="1:11">
      <c r="A843" s="8">
        <v>838</v>
      </c>
      <c r="B843" s="13" t="s">
        <v>2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10"/>
    </row>
    <row r="844" spans="1:11">
      <c r="A844" s="8">
        <v>839</v>
      </c>
      <c r="B844" s="10" t="s">
        <v>3</v>
      </c>
      <c r="C844" s="7">
        <f t="shared" si="512"/>
        <v>0</v>
      </c>
      <c r="D844" s="7">
        <f t="shared" si="446"/>
        <v>0</v>
      </c>
      <c r="E844" s="7">
        <f t="shared" si="447"/>
        <v>0</v>
      </c>
      <c r="F844" s="7">
        <f t="shared" si="448"/>
        <v>0</v>
      </c>
      <c r="G844" s="7">
        <f t="shared" si="492"/>
        <v>0</v>
      </c>
      <c r="H844" s="7">
        <f t="shared" si="493"/>
        <v>0</v>
      </c>
      <c r="I844" s="7">
        <f t="shared" si="494"/>
        <v>0</v>
      </c>
      <c r="J844" s="7">
        <f t="shared" si="495"/>
        <v>0</v>
      </c>
      <c r="K844" s="10"/>
    </row>
    <row r="845" spans="1:11">
      <c r="A845" s="8">
        <v>840</v>
      </c>
      <c r="B845" s="10" t="s">
        <v>30</v>
      </c>
      <c r="C845" s="7">
        <f>D845+E845+F845+G845+H845+I845+J845</f>
        <v>2623.3999999999996</v>
      </c>
      <c r="D845" s="7">
        <f>20.3+132</f>
        <v>152.30000000000001</v>
      </c>
      <c r="E845" s="7">
        <v>1000</v>
      </c>
      <c r="F845" s="7">
        <v>0</v>
      </c>
      <c r="G845" s="7">
        <v>1471.1</v>
      </c>
      <c r="H845" s="7">
        <v>0</v>
      </c>
      <c r="I845" s="7">
        <v>0</v>
      </c>
      <c r="J845" s="7">
        <v>0</v>
      </c>
      <c r="K845" s="10"/>
    </row>
    <row r="846" spans="1:11">
      <c r="A846" s="8">
        <v>841</v>
      </c>
      <c r="B846" s="10" t="s">
        <v>23</v>
      </c>
      <c r="C846" s="7">
        <f t="shared" si="512"/>
        <v>0</v>
      </c>
      <c r="D846" s="7">
        <v>0</v>
      </c>
      <c r="E846" s="7">
        <v>0</v>
      </c>
      <c r="F846" s="7">
        <v>0</v>
      </c>
      <c r="G846" s="7">
        <v>0</v>
      </c>
      <c r="H846" s="7">
        <f t="shared" si="493"/>
        <v>0</v>
      </c>
      <c r="I846" s="7">
        <f t="shared" si="494"/>
        <v>0</v>
      </c>
      <c r="J846" s="7">
        <f t="shared" si="495"/>
        <v>0</v>
      </c>
      <c r="K846" s="10"/>
    </row>
    <row r="847" spans="1:11" ht="15" customHeight="1">
      <c r="A847" s="8">
        <v>842</v>
      </c>
      <c r="B847" s="66" t="s">
        <v>287</v>
      </c>
      <c r="C847" s="67"/>
      <c r="D847" s="67"/>
      <c r="E847" s="67"/>
      <c r="F847" s="67"/>
      <c r="G847" s="67"/>
      <c r="H847" s="67"/>
      <c r="I847" s="67"/>
      <c r="J847" s="67"/>
      <c r="K847" s="68"/>
    </row>
    <row r="848" spans="1:11">
      <c r="A848" s="8">
        <v>843</v>
      </c>
      <c r="B848" s="43" t="s">
        <v>83</v>
      </c>
      <c r="C848" s="9">
        <f>D848+E848+F848+G848+H848+I848+J848</f>
        <v>24414.5</v>
      </c>
      <c r="D848" s="9">
        <f>D849+D850+D851+D852</f>
        <v>4064.3</v>
      </c>
      <c r="E848" s="9">
        <f>E849+E850+E851+E852</f>
        <v>9137.2000000000007</v>
      </c>
      <c r="F848" s="9">
        <f t="shared" ref="F848:J848" si="522">F849+F850+F851+F852</f>
        <v>6613</v>
      </c>
      <c r="G848" s="9">
        <f t="shared" si="522"/>
        <v>1000</v>
      </c>
      <c r="H848" s="9">
        <f t="shared" si="522"/>
        <v>1200</v>
      </c>
      <c r="I848" s="9">
        <f t="shared" si="522"/>
        <v>1200</v>
      </c>
      <c r="J848" s="9">
        <f t="shared" si="522"/>
        <v>1200</v>
      </c>
      <c r="K848" s="10"/>
    </row>
    <row r="849" spans="1:11">
      <c r="A849" s="8">
        <v>844</v>
      </c>
      <c r="B849" s="10" t="s">
        <v>2</v>
      </c>
      <c r="C849" s="7">
        <f t="shared" ref="C849:C852" si="523">D849+E849+F849+G849+H849+I849+J849</f>
        <v>0</v>
      </c>
      <c r="D849" s="7">
        <f t="shared" ref="D849:E852" si="524">E849+F849+G849+H849+I849+J849+K849</f>
        <v>0</v>
      </c>
      <c r="E849" s="7">
        <f t="shared" si="524"/>
        <v>0</v>
      </c>
      <c r="F849" s="7">
        <f t="shared" ref="F849:F850" si="525">G849+H849+I849+J849+K849+L849+M849</f>
        <v>0</v>
      </c>
      <c r="G849" s="7">
        <f t="shared" ref="G849:G850" si="526">H849+I849+J849+K849+L849+M849+N849</f>
        <v>0</v>
      </c>
      <c r="H849" s="7">
        <f t="shared" ref="H849:H850" si="527">I849+J849+K849+L849+M849+N849+O849</f>
        <v>0</v>
      </c>
      <c r="I849" s="7">
        <f t="shared" ref="I849:I850" si="528">J849+K849+L849+M849+N849+O849+P849</f>
        <v>0</v>
      </c>
      <c r="J849" s="7">
        <f t="shared" ref="J849:J850" si="529">K849+L849+M849+N849+O849+P849+Q849</f>
        <v>0</v>
      </c>
      <c r="K849" s="10"/>
    </row>
    <row r="850" spans="1:11">
      <c r="A850" s="8">
        <v>845</v>
      </c>
      <c r="B850" s="10" t="s">
        <v>3</v>
      </c>
      <c r="C850" s="7">
        <f t="shared" si="523"/>
        <v>0</v>
      </c>
      <c r="D850" s="7">
        <f t="shared" si="524"/>
        <v>0</v>
      </c>
      <c r="E850" s="7">
        <f t="shared" si="524"/>
        <v>0</v>
      </c>
      <c r="F850" s="7">
        <f t="shared" si="525"/>
        <v>0</v>
      </c>
      <c r="G850" s="7">
        <f t="shared" si="526"/>
        <v>0</v>
      </c>
      <c r="H850" s="7">
        <f t="shared" si="527"/>
        <v>0</v>
      </c>
      <c r="I850" s="7">
        <f t="shared" si="528"/>
        <v>0</v>
      </c>
      <c r="J850" s="7">
        <f t="shared" si="529"/>
        <v>0</v>
      </c>
      <c r="K850" s="10"/>
    </row>
    <row r="851" spans="1:11">
      <c r="A851" s="8">
        <v>846</v>
      </c>
      <c r="B851" s="10" t="s">
        <v>4</v>
      </c>
      <c r="C851" s="7">
        <f t="shared" si="523"/>
        <v>24414.5</v>
      </c>
      <c r="D851" s="7">
        <f>D857</f>
        <v>4064.3</v>
      </c>
      <c r="E851" s="7">
        <f>E857+E971</f>
        <v>9137.2000000000007</v>
      </c>
      <c r="F851" s="7">
        <f>F857+F971</f>
        <v>6613</v>
      </c>
      <c r="G851" s="7">
        <f>G857+G971</f>
        <v>1000</v>
      </c>
      <c r="H851" s="7">
        <f>H857+H971</f>
        <v>1200</v>
      </c>
      <c r="I851" s="7">
        <f>I857+I975</f>
        <v>1200</v>
      </c>
      <c r="J851" s="7">
        <f>J857+J971</f>
        <v>1200</v>
      </c>
      <c r="K851" s="10"/>
    </row>
    <row r="852" spans="1:11">
      <c r="A852" s="8">
        <v>847</v>
      </c>
      <c r="B852" s="10" t="s">
        <v>5</v>
      </c>
      <c r="C852" s="7">
        <f t="shared" si="523"/>
        <v>0</v>
      </c>
      <c r="D852" s="7">
        <f t="shared" si="524"/>
        <v>0</v>
      </c>
      <c r="E852" s="7">
        <f t="shared" si="524"/>
        <v>0</v>
      </c>
      <c r="F852" s="7">
        <f t="shared" ref="F852" si="530">G852+H852+I852+J852+K852+L852+M852</f>
        <v>0</v>
      </c>
      <c r="G852" s="7">
        <f t="shared" ref="G852" si="531">H852+I852+J852+K852+L852+M852+N852</f>
        <v>0</v>
      </c>
      <c r="H852" s="7">
        <f t="shared" ref="H852" si="532">I852+J852+K852+L852+M852+N852+O852</f>
        <v>0</v>
      </c>
      <c r="I852" s="7">
        <f t="shared" ref="I852" si="533">J852+K852+L852+M852+N852+O852+P852</f>
        <v>0</v>
      </c>
      <c r="J852" s="7">
        <f t="shared" ref="J852" si="534">K852+L852+M852+N852+O852+P852+Q852</f>
        <v>0</v>
      </c>
      <c r="K852" s="10"/>
    </row>
    <row r="853" spans="1:11">
      <c r="A853" s="8">
        <v>848</v>
      </c>
      <c r="B853" s="10" t="s">
        <v>8</v>
      </c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5.5">
      <c r="A854" s="8">
        <v>849</v>
      </c>
      <c r="B854" s="41" t="s">
        <v>78</v>
      </c>
      <c r="C854" s="7">
        <f>D854+E854+F854+G854+H854+I854+J854</f>
        <v>0</v>
      </c>
      <c r="D854" s="7">
        <f t="shared" ref="D854:E858" si="535">E854+F854+G854+H854+I854+J854+K854</f>
        <v>0</v>
      </c>
      <c r="E854" s="7">
        <f t="shared" si="535"/>
        <v>0</v>
      </c>
      <c r="F854" s="7">
        <f t="shared" ref="F854:F856" si="536">G854+H854+I854+J854+K854+L854+M854</f>
        <v>0</v>
      </c>
      <c r="G854" s="7">
        <f t="shared" ref="G854:G856" si="537">H854+I854+J854+K854+L854+M854+N854</f>
        <v>0</v>
      </c>
      <c r="H854" s="7">
        <f t="shared" ref="H854:H856" si="538">I854+J854+K854+L854+M854+N854+O854</f>
        <v>0</v>
      </c>
      <c r="I854" s="7">
        <f t="shared" ref="I854:I856" si="539">J854+K854+L854+M854+N854+O854+P854</f>
        <v>0</v>
      </c>
      <c r="J854" s="7">
        <f t="shared" ref="J854:J856" si="540">K854+L854+M854+N854+O854+P854+Q854</f>
        <v>0</v>
      </c>
      <c r="K854" s="10"/>
    </row>
    <row r="855" spans="1:11">
      <c r="A855" s="8">
        <v>850</v>
      </c>
      <c r="B855" s="10" t="s">
        <v>2</v>
      </c>
      <c r="C855" s="7">
        <f t="shared" ref="C855:C858" si="541">D855+E855+F855+G855+H855+I855+J855</f>
        <v>0</v>
      </c>
      <c r="D855" s="7">
        <f t="shared" si="535"/>
        <v>0</v>
      </c>
      <c r="E855" s="7">
        <f t="shared" si="535"/>
        <v>0</v>
      </c>
      <c r="F855" s="7">
        <f t="shared" si="536"/>
        <v>0</v>
      </c>
      <c r="G855" s="7">
        <f t="shared" si="537"/>
        <v>0</v>
      </c>
      <c r="H855" s="7">
        <f t="shared" si="538"/>
        <v>0</v>
      </c>
      <c r="I855" s="7">
        <f t="shared" si="539"/>
        <v>0</v>
      </c>
      <c r="J855" s="7">
        <f t="shared" si="540"/>
        <v>0</v>
      </c>
      <c r="K855" s="10"/>
    </row>
    <row r="856" spans="1:11">
      <c r="A856" s="8">
        <v>851</v>
      </c>
      <c r="B856" s="10" t="s">
        <v>3</v>
      </c>
      <c r="C856" s="7">
        <f t="shared" si="541"/>
        <v>0</v>
      </c>
      <c r="D856" s="7">
        <f t="shared" si="535"/>
        <v>0</v>
      </c>
      <c r="E856" s="7">
        <f t="shared" si="535"/>
        <v>0</v>
      </c>
      <c r="F856" s="7">
        <f t="shared" si="536"/>
        <v>0</v>
      </c>
      <c r="G856" s="7">
        <f t="shared" si="537"/>
        <v>0</v>
      </c>
      <c r="H856" s="7">
        <f t="shared" si="538"/>
        <v>0</v>
      </c>
      <c r="I856" s="7">
        <f t="shared" si="539"/>
        <v>0</v>
      </c>
      <c r="J856" s="7">
        <f t="shared" si="540"/>
        <v>0</v>
      </c>
      <c r="K856" s="10"/>
    </row>
    <row r="857" spans="1:11">
      <c r="A857" s="8">
        <v>852</v>
      </c>
      <c r="B857" s="10" t="s">
        <v>4</v>
      </c>
      <c r="C857" s="7">
        <f t="shared" si="541"/>
        <v>24414.5</v>
      </c>
      <c r="D857" s="7">
        <f>D878+D898+D951</f>
        <v>4064.3</v>
      </c>
      <c r="E857" s="7">
        <f>E868+E878+E898+E951</f>
        <v>9137.2000000000007</v>
      </c>
      <c r="F857" s="7">
        <f t="shared" ref="F857:J857" si="542">F868+F878</f>
        <v>6613</v>
      </c>
      <c r="G857" s="7">
        <f t="shared" si="542"/>
        <v>1000</v>
      </c>
      <c r="H857" s="7">
        <f t="shared" si="542"/>
        <v>1200</v>
      </c>
      <c r="I857" s="7">
        <f t="shared" si="542"/>
        <v>1200</v>
      </c>
      <c r="J857" s="7">
        <f t="shared" si="542"/>
        <v>1200</v>
      </c>
      <c r="K857" s="10"/>
    </row>
    <row r="858" spans="1:11">
      <c r="A858" s="8">
        <v>853</v>
      </c>
      <c r="B858" s="10" t="s">
        <v>5</v>
      </c>
      <c r="C858" s="7">
        <f t="shared" si="541"/>
        <v>0</v>
      </c>
      <c r="D858" s="7">
        <f t="shared" si="535"/>
        <v>0</v>
      </c>
      <c r="E858" s="7">
        <f t="shared" si="535"/>
        <v>0</v>
      </c>
      <c r="F858" s="7">
        <f t="shared" ref="F858" si="543">G858+H858+I858+J858+K858+L858+M858</f>
        <v>0</v>
      </c>
      <c r="G858" s="7">
        <f t="shared" ref="G858" si="544">H858+I858+J858+K858+L858+M858+N858</f>
        <v>0</v>
      </c>
      <c r="H858" s="7">
        <f t="shared" ref="H858" si="545">I858+J858+K858+L858+M858+N858+O858</f>
        <v>0</v>
      </c>
      <c r="I858" s="7">
        <f t="shared" ref="I858" si="546">J858+K858+L858+M858+N858+O858+P858</f>
        <v>0</v>
      </c>
      <c r="J858" s="7">
        <f t="shared" ref="J858" si="547">K858+L858+M858+N858+O858+P858+Q858</f>
        <v>0</v>
      </c>
      <c r="K858" s="10"/>
    </row>
    <row r="859" spans="1:11" ht="25.5">
      <c r="A859" s="8">
        <v>854</v>
      </c>
      <c r="B859" s="10" t="s">
        <v>9</v>
      </c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5.5">
      <c r="A860" s="8">
        <v>855</v>
      </c>
      <c r="B860" s="41" t="s">
        <v>81</v>
      </c>
      <c r="C860" s="7">
        <f>D860+E860+F860+G860+H860+I860+J860</f>
        <v>0</v>
      </c>
      <c r="D860" s="7">
        <f t="shared" ref="D860:E863" si="548">E860+F860+G860+H860+I860+J860+K860</f>
        <v>0</v>
      </c>
      <c r="E860" s="7">
        <f t="shared" si="548"/>
        <v>0</v>
      </c>
      <c r="F860" s="7">
        <f t="shared" ref="F860:F863" si="549">G860+H860+I860+J860+K860+L860+M860</f>
        <v>0</v>
      </c>
      <c r="G860" s="7">
        <f t="shared" ref="G860:G863" si="550">H860+I860+J860+K860+L860+M860+N860</f>
        <v>0</v>
      </c>
      <c r="H860" s="7">
        <f t="shared" ref="H860:H863" si="551">I860+J860+K860+L860+M860+N860+O860</f>
        <v>0</v>
      </c>
      <c r="I860" s="7">
        <f t="shared" ref="I860:I863" si="552">J860+K860+L860+M860+N860+O860+P860</f>
        <v>0</v>
      </c>
      <c r="J860" s="7">
        <f t="shared" ref="J860:J863" si="553">K860+L860+M860+N860+O860+P860+Q860</f>
        <v>0</v>
      </c>
      <c r="K860" s="10"/>
    </row>
    <row r="861" spans="1:11">
      <c r="A861" s="8">
        <v>856</v>
      </c>
      <c r="B861" s="10" t="s">
        <v>3</v>
      </c>
      <c r="C861" s="7">
        <f t="shared" ref="C861:C863" si="554">D861+E861+F861+G861+H861+I861+J861</f>
        <v>0</v>
      </c>
      <c r="D861" s="7">
        <f t="shared" si="548"/>
        <v>0</v>
      </c>
      <c r="E861" s="7">
        <f t="shared" si="548"/>
        <v>0</v>
      </c>
      <c r="F861" s="7">
        <f t="shared" si="549"/>
        <v>0</v>
      </c>
      <c r="G861" s="7">
        <f t="shared" si="550"/>
        <v>0</v>
      </c>
      <c r="H861" s="7">
        <f t="shared" si="551"/>
        <v>0</v>
      </c>
      <c r="I861" s="7">
        <f t="shared" si="552"/>
        <v>0</v>
      </c>
      <c r="J861" s="7">
        <f t="shared" si="553"/>
        <v>0</v>
      </c>
      <c r="K861" s="10"/>
    </row>
    <row r="862" spans="1:11">
      <c r="A862" s="8">
        <v>857</v>
      </c>
      <c r="B862" s="10" t="s">
        <v>4</v>
      </c>
      <c r="C862" s="7">
        <f t="shared" si="554"/>
        <v>0</v>
      </c>
      <c r="D862" s="7">
        <f t="shared" si="548"/>
        <v>0</v>
      </c>
      <c r="E862" s="7">
        <f t="shared" si="548"/>
        <v>0</v>
      </c>
      <c r="F862" s="7">
        <f t="shared" si="549"/>
        <v>0</v>
      </c>
      <c r="G862" s="7">
        <f t="shared" si="550"/>
        <v>0</v>
      </c>
      <c r="H862" s="7">
        <f t="shared" si="551"/>
        <v>0</v>
      </c>
      <c r="I862" s="7">
        <f t="shared" si="552"/>
        <v>0</v>
      </c>
      <c r="J862" s="7">
        <f t="shared" si="553"/>
        <v>0</v>
      </c>
      <c r="K862" s="10"/>
    </row>
    <row r="863" spans="1:11">
      <c r="A863" s="8">
        <v>858</v>
      </c>
      <c r="B863" s="10" t="s">
        <v>5</v>
      </c>
      <c r="C863" s="7">
        <f t="shared" si="554"/>
        <v>0</v>
      </c>
      <c r="D863" s="7">
        <f t="shared" si="548"/>
        <v>0</v>
      </c>
      <c r="E863" s="7">
        <f t="shared" si="548"/>
        <v>0</v>
      </c>
      <c r="F863" s="7">
        <f t="shared" si="549"/>
        <v>0</v>
      </c>
      <c r="G863" s="7">
        <f t="shared" si="550"/>
        <v>0</v>
      </c>
      <c r="H863" s="7">
        <f t="shared" si="551"/>
        <v>0</v>
      </c>
      <c r="I863" s="7">
        <f t="shared" si="552"/>
        <v>0</v>
      </c>
      <c r="J863" s="7">
        <f t="shared" si="553"/>
        <v>0</v>
      </c>
      <c r="K863" s="10"/>
    </row>
    <row r="864" spans="1:11">
      <c r="A864" s="8">
        <v>859</v>
      </c>
      <c r="B864" s="41" t="s">
        <v>45</v>
      </c>
      <c r="C864" s="10"/>
      <c r="D864" s="41"/>
      <c r="E864" s="41"/>
      <c r="F864" s="41"/>
      <c r="G864" s="41"/>
      <c r="H864" s="41"/>
      <c r="I864" s="41"/>
      <c r="J864" s="41"/>
      <c r="K864" s="41"/>
    </row>
    <row r="865" spans="1:11" ht="28.5" customHeight="1">
      <c r="A865" s="8">
        <v>860</v>
      </c>
      <c r="B865" s="12" t="s">
        <v>46</v>
      </c>
      <c r="C865" s="5">
        <f>D865+E865+F865+G865+H865+I865+J865</f>
        <v>0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11">
        <v>70.72</v>
      </c>
    </row>
    <row r="866" spans="1:11">
      <c r="A866" s="8">
        <v>861</v>
      </c>
      <c r="B866" s="10" t="s">
        <v>2</v>
      </c>
      <c r="C866" s="6">
        <f t="shared" ref="C866:C958" si="555">D866+E866+F866+G866+H866+I866+J866</f>
        <v>0</v>
      </c>
      <c r="D866" s="6">
        <f t="shared" ref="D866:E882" si="556">E866+F866+G866+H866+I866+J866+K866</f>
        <v>0</v>
      </c>
      <c r="E866" s="6">
        <f t="shared" si="556"/>
        <v>0</v>
      </c>
      <c r="F866" s="6">
        <f t="shared" ref="F866:F874" si="557">G866+H866+I866+J866+K866+L866+M866</f>
        <v>0</v>
      </c>
      <c r="G866" s="6">
        <f t="shared" ref="G866:G874" si="558">H866+I866+J866+K866+L866+M866+N866</f>
        <v>0</v>
      </c>
      <c r="H866" s="6">
        <f t="shared" ref="H866:H874" si="559">I866+J866+K866+L866+M866+N866+O866</f>
        <v>0</v>
      </c>
      <c r="I866" s="6">
        <f t="shared" ref="I866:I874" si="560">J866+K866+L866+M866+N866+O866+P866</f>
        <v>0</v>
      </c>
      <c r="J866" s="6">
        <f t="shared" ref="J866:J874" si="561">K866+L866+M866+N866+O866+P866+Q866</f>
        <v>0</v>
      </c>
      <c r="K866" s="10"/>
    </row>
    <row r="867" spans="1:11">
      <c r="A867" s="8">
        <v>862</v>
      </c>
      <c r="B867" s="10" t="s">
        <v>3</v>
      </c>
      <c r="C867" s="6">
        <f t="shared" si="555"/>
        <v>0</v>
      </c>
      <c r="D867" s="6">
        <f t="shared" si="556"/>
        <v>0</v>
      </c>
      <c r="E867" s="6">
        <f t="shared" si="556"/>
        <v>0</v>
      </c>
      <c r="F867" s="6">
        <f t="shared" si="557"/>
        <v>0</v>
      </c>
      <c r="G867" s="6">
        <f t="shared" si="558"/>
        <v>0</v>
      </c>
      <c r="H867" s="6">
        <f t="shared" si="559"/>
        <v>0</v>
      </c>
      <c r="I867" s="6">
        <f t="shared" si="560"/>
        <v>0</v>
      </c>
      <c r="J867" s="6">
        <f t="shared" si="561"/>
        <v>0</v>
      </c>
      <c r="K867" s="10"/>
    </row>
    <row r="868" spans="1:11">
      <c r="A868" s="8">
        <v>863</v>
      </c>
      <c r="B868" s="10" t="s">
        <v>4</v>
      </c>
      <c r="C868" s="6">
        <f t="shared" si="555"/>
        <v>0</v>
      </c>
      <c r="D868" s="6">
        <f t="shared" si="556"/>
        <v>0</v>
      </c>
      <c r="E868" s="6">
        <f t="shared" si="556"/>
        <v>0</v>
      </c>
      <c r="F868" s="6">
        <f t="shared" si="557"/>
        <v>0</v>
      </c>
      <c r="G868" s="6">
        <f t="shared" si="558"/>
        <v>0</v>
      </c>
      <c r="H868" s="6">
        <f t="shared" si="559"/>
        <v>0</v>
      </c>
      <c r="I868" s="6">
        <f t="shared" si="560"/>
        <v>0</v>
      </c>
      <c r="J868" s="6">
        <f t="shared" si="561"/>
        <v>0</v>
      </c>
      <c r="K868" s="10"/>
    </row>
    <row r="869" spans="1:11">
      <c r="A869" s="8">
        <v>864</v>
      </c>
      <c r="B869" s="10" t="s">
        <v>5</v>
      </c>
      <c r="C869" s="6">
        <f t="shared" si="555"/>
        <v>0</v>
      </c>
      <c r="D869" s="6">
        <f t="shared" si="556"/>
        <v>0</v>
      </c>
      <c r="E869" s="6">
        <f t="shared" si="556"/>
        <v>0</v>
      </c>
      <c r="F869" s="6">
        <f t="shared" si="557"/>
        <v>0</v>
      </c>
      <c r="G869" s="6">
        <f t="shared" si="558"/>
        <v>0</v>
      </c>
      <c r="H869" s="6">
        <f t="shared" si="559"/>
        <v>0</v>
      </c>
      <c r="I869" s="6">
        <f t="shared" si="560"/>
        <v>0</v>
      </c>
      <c r="J869" s="6">
        <f t="shared" si="561"/>
        <v>0</v>
      </c>
      <c r="K869" s="10"/>
    </row>
    <row r="870" spans="1:11" ht="25.5">
      <c r="A870" s="8">
        <v>865</v>
      </c>
      <c r="B870" s="13" t="s">
        <v>208</v>
      </c>
      <c r="C870" s="6">
        <f t="shared" si="555"/>
        <v>0</v>
      </c>
      <c r="D870" s="6">
        <f t="shared" si="556"/>
        <v>0</v>
      </c>
      <c r="E870" s="6">
        <f t="shared" si="556"/>
        <v>0</v>
      </c>
      <c r="F870" s="6">
        <f t="shared" si="557"/>
        <v>0</v>
      </c>
      <c r="G870" s="6">
        <f t="shared" si="558"/>
        <v>0</v>
      </c>
      <c r="H870" s="6">
        <f t="shared" si="559"/>
        <v>0</v>
      </c>
      <c r="I870" s="6">
        <f t="shared" si="560"/>
        <v>0</v>
      </c>
      <c r="J870" s="6">
        <f t="shared" si="561"/>
        <v>0</v>
      </c>
      <c r="K870" s="10"/>
    </row>
    <row r="871" spans="1:11">
      <c r="A871" s="8">
        <v>866</v>
      </c>
      <c r="B871" s="13" t="s">
        <v>2</v>
      </c>
      <c r="C871" s="7">
        <f t="shared" si="555"/>
        <v>0</v>
      </c>
      <c r="D871" s="7">
        <f t="shared" si="556"/>
        <v>0</v>
      </c>
      <c r="E871" s="7">
        <f t="shared" si="556"/>
        <v>0</v>
      </c>
      <c r="F871" s="7">
        <f t="shared" si="557"/>
        <v>0</v>
      </c>
      <c r="G871" s="7">
        <f t="shared" si="558"/>
        <v>0</v>
      </c>
      <c r="H871" s="7">
        <f t="shared" si="559"/>
        <v>0</v>
      </c>
      <c r="I871" s="7">
        <f t="shared" si="560"/>
        <v>0</v>
      </c>
      <c r="J871" s="7">
        <f t="shared" si="561"/>
        <v>0</v>
      </c>
      <c r="K871" s="10"/>
    </row>
    <row r="872" spans="1:11">
      <c r="A872" s="8">
        <v>867</v>
      </c>
      <c r="B872" s="10" t="s">
        <v>3</v>
      </c>
      <c r="C872" s="6">
        <f t="shared" si="555"/>
        <v>0</v>
      </c>
      <c r="D872" s="6">
        <f t="shared" si="556"/>
        <v>0</v>
      </c>
      <c r="E872" s="6">
        <f t="shared" si="556"/>
        <v>0</v>
      </c>
      <c r="F872" s="6">
        <f t="shared" si="557"/>
        <v>0</v>
      </c>
      <c r="G872" s="6">
        <f t="shared" si="558"/>
        <v>0</v>
      </c>
      <c r="H872" s="6">
        <f t="shared" si="559"/>
        <v>0</v>
      </c>
      <c r="I872" s="6">
        <f t="shared" si="560"/>
        <v>0</v>
      </c>
      <c r="J872" s="6">
        <f t="shared" si="561"/>
        <v>0</v>
      </c>
      <c r="K872" s="10"/>
    </row>
    <row r="873" spans="1:11">
      <c r="A873" s="8">
        <v>868</v>
      </c>
      <c r="B873" s="10" t="s">
        <v>4</v>
      </c>
      <c r="C873" s="6">
        <f t="shared" si="555"/>
        <v>0</v>
      </c>
      <c r="D873" s="6">
        <f t="shared" si="556"/>
        <v>0</v>
      </c>
      <c r="E873" s="6">
        <f t="shared" si="556"/>
        <v>0</v>
      </c>
      <c r="F873" s="6">
        <f t="shared" si="557"/>
        <v>0</v>
      </c>
      <c r="G873" s="6">
        <f t="shared" si="558"/>
        <v>0</v>
      </c>
      <c r="H873" s="6">
        <f t="shared" si="559"/>
        <v>0</v>
      </c>
      <c r="I873" s="6">
        <f t="shared" si="560"/>
        <v>0</v>
      </c>
      <c r="J873" s="6">
        <f t="shared" si="561"/>
        <v>0</v>
      </c>
      <c r="K873" s="10"/>
    </row>
    <row r="874" spans="1:11">
      <c r="A874" s="8">
        <v>869</v>
      </c>
      <c r="B874" s="10" t="s">
        <v>23</v>
      </c>
      <c r="C874" s="6">
        <f t="shared" si="555"/>
        <v>0</v>
      </c>
      <c r="D874" s="6">
        <f t="shared" si="556"/>
        <v>0</v>
      </c>
      <c r="E874" s="6">
        <f t="shared" si="556"/>
        <v>0</v>
      </c>
      <c r="F874" s="6">
        <f t="shared" si="557"/>
        <v>0</v>
      </c>
      <c r="G874" s="6">
        <f t="shared" si="558"/>
        <v>0</v>
      </c>
      <c r="H874" s="6">
        <f t="shared" si="559"/>
        <v>0</v>
      </c>
      <c r="I874" s="6">
        <f t="shared" si="560"/>
        <v>0</v>
      </c>
      <c r="J874" s="6">
        <f t="shared" si="561"/>
        <v>0</v>
      </c>
      <c r="K874" s="10"/>
    </row>
    <row r="875" spans="1:11" ht="33.75" customHeight="1">
      <c r="A875" s="8">
        <v>870</v>
      </c>
      <c r="B875" s="12" t="s">
        <v>47</v>
      </c>
      <c r="C875" s="5">
        <f t="shared" si="555"/>
        <v>16213</v>
      </c>
      <c r="D875" s="5">
        <f>D877+D878+D879</f>
        <v>0</v>
      </c>
      <c r="E875" s="5">
        <f>E877+E878+E879</f>
        <v>5000</v>
      </c>
      <c r="F875" s="5">
        <f t="shared" ref="F875:J875" si="562">F877+F878+F879</f>
        <v>6613</v>
      </c>
      <c r="G875" s="5">
        <f t="shared" si="562"/>
        <v>1000</v>
      </c>
      <c r="H875" s="5">
        <f t="shared" si="562"/>
        <v>1200</v>
      </c>
      <c r="I875" s="5">
        <f t="shared" si="562"/>
        <v>1200</v>
      </c>
      <c r="J875" s="5">
        <f t="shared" si="562"/>
        <v>1200</v>
      </c>
      <c r="K875" s="11">
        <v>67.680000000000007</v>
      </c>
    </row>
    <row r="876" spans="1:11" ht="14.25" customHeight="1">
      <c r="A876" s="8">
        <v>871</v>
      </c>
      <c r="B876" s="10" t="s">
        <v>2</v>
      </c>
      <c r="C876" s="7">
        <f t="shared" si="555"/>
        <v>0</v>
      </c>
      <c r="D876" s="7">
        <f t="shared" ref="D876" si="563">E876+F876+G876+H876+I876+J876+K876</f>
        <v>0</v>
      </c>
      <c r="E876" s="7">
        <f t="shared" ref="E876" si="564">F876+G876+H876+I876+J876+K876+L876</f>
        <v>0</v>
      </c>
      <c r="F876" s="7">
        <f t="shared" ref="F876" si="565">G876+H876+I876+J876+K876+L876+M876</f>
        <v>0</v>
      </c>
      <c r="G876" s="7">
        <f t="shared" ref="G876" si="566">H876+I876+J876+K876+L876+M876+N876</f>
        <v>0</v>
      </c>
      <c r="H876" s="7">
        <f t="shared" ref="H876" si="567">I876+J876+K876+L876+M876+N876+O876</f>
        <v>0</v>
      </c>
      <c r="I876" s="7">
        <f t="shared" ref="I876" si="568">J876+K876+L876+M876+N876+O876+P876</f>
        <v>0</v>
      </c>
      <c r="J876" s="7">
        <f t="shared" ref="J876" si="569">K876+L876+M876+N876+O876+P876+Q876</f>
        <v>0</v>
      </c>
      <c r="K876" s="10"/>
    </row>
    <row r="877" spans="1:11">
      <c r="A877" s="8">
        <v>872</v>
      </c>
      <c r="B877" s="10" t="s">
        <v>3</v>
      </c>
      <c r="C877" s="6">
        <f t="shared" si="555"/>
        <v>0</v>
      </c>
      <c r="D877" s="6">
        <f t="shared" si="556"/>
        <v>0</v>
      </c>
      <c r="E877" s="6">
        <f t="shared" si="556"/>
        <v>0</v>
      </c>
      <c r="F877" s="6">
        <f t="shared" ref="F877" si="570">G877+H877+I877+J877+K877+L877+M877</f>
        <v>0</v>
      </c>
      <c r="G877" s="6">
        <f t="shared" ref="G877" si="571">H877+I877+J877+K877+L877+M877+N877</f>
        <v>0</v>
      </c>
      <c r="H877" s="6">
        <f t="shared" ref="H877" si="572">I877+J877+K877+L877+M877+N877+O877</f>
        <v>0</v>
      </c>
      <c r="I877" s="6">
        <f t="shared" ref="I877" si="573">J877+K877+L877+M877+N877+O877+P877</f>
        <v>0</v>
      </c>
      <c r="J877" s="6">
        <f t="shared" ref="J877" si="574">K877+L877+M877+N877+O877+P877+Q877</f>
        <v>0</v>
      </c>
      <c r="K877" s="10"/>
    </row>
    <row r="878" spans="1:11">
      <c r="A878" s="8">
        <v>873</v>
      </c>
      <c r="B878" s="10" t="s">
        <v>4</v>
      </c>
      <c r="C878" s="6">
        <f t="shared" si="555"/>
        <v>16213</v>
      </c>
      <c r="D878" s="6">
        <f>D883+D888+D893</f>
        <v>0</v>
      </c>
      <c r="E878" s="6">
        <f>E883+E888+E893</f>
        <v>5000</v>
      </c>
      <c r="F878" s="6">
        <v>6613</v>
      </c>
      <c r="G878" s="6">
        <f t="shared" ref="G878:J878" si="575">G883+G888+G893</f>
        <v>1000</v>
      </c>
      <c r="H878" s="6">
        <f t="shared" si="575"/>
        <v>1200</v>
      </c>
      <c r="I878" s="6">
        <f t="shared" si="575"/>
        <v>1200</v>
      </c>
      <c r="J878" s="6">
        <f t="shared" si="575"/>
        <v>1200</v>
      </c>
      <c r="K878" s="10"/>
    </row>
    <row r="879" spans="1:11">
      <c r="A879" s="8">
        <v>874</v>
      </c>
      <c r="B879" s="10" t="s">
        <v>5</v>
      </c>
      <c r="C879" s="6">
        <f t="shared" si="555"/>
        <v>0</v>
      </c>
      <c r="D879" s="6">
        <f t="shared" si="556"/>
        <v>0</v>
      </c>
      <c r="E879" s="6">
        <f t="shared" si="556"/>
        <v>0</v>
      </c>
      <c r="F879" s="6">
        <f t="shared" ref="F879" si="576">G879+H879+I879+J879+K879+L879+M879</f>
        <v>0</v>
      </c>
      <c r="G879" s="6">
        <f t="shared" ref="G879" si="577">H879+I879+J879+K879+L879+M879+N879</f>
        <v>0</v>
      </c>
      <c r="H879" s="6">
        <f t="shared" ref="H879" si="578">I879+J879+K879+L879+M879+N879+O879</f>
        <v>0</v>
      </c>
      <c r="I879" s="6">
        <f t="shared" ref="I879" si="579">J879+K879+L879+M879+N879+O879+P879</f>
        <v>0</v>
      </c>
      <c r="J879" s="6">
        <f t="shared" ref="J879" si="580">K879+L879+M879+N879+O879+P879+Q879</f>
        <v>0</v>
      </c>
      <c r="K879" s="10"/>
    </row>
    <row r="880" spans="1:11" ht="25.5">
      <c r="A880" s="8">
        <v>875</v>
      </c>
      <c r="B880" s="13" t="s">
        <v>250</v>
      </c>
      <c r="C880" s="6">
        <f t="shared" si="555"/>
        <v>4600</v>
      </c>
      <c r="D880" s="6">
        <f>D882+D883+D884</f>
        <v>0</v>
      </c>
      <c r="E880" s="6">
        <f>E882+E883+E884</f>
        <v>0</v>
      </c>
      <c r="F880" s="6">
        <f t="shared" ref="F880:J880" si="581">F882+F883+F884</f>
        <v>0</v>
      </c>
      <c r="G880" s="6">
        <f t="shared" si="581"/>
        <v>1000</v>
      </c>
      <c r="H880" s="6">
        <f t="shared" si="581"/>
        <v>1200</v>
      </c>
      <c r="I880" s="6">
        <f t="shared" si="581"/>
        <v>1200</v>
      </c>
      <c r="J880" s="6">
        <f t="shared" si="581"/>
        <v>1200</v>
      </c>
      <c r="K880" s="10"/>
    </row>
    <row r="881" spans="1:11">
      <c r="A881" s="8">
        <v>876</v>
      </c>
      <c r="B881" s="13" t="s">
        <v>2</v>
      </c>
      <c r="C881" s="6">
        <f t="shared" ref="C881" si="582">D881+E881+F881+G881+H881+I881+J881</f>
        <v>0</v>
      </c>
      <c r="D881" s="6">
        <f t="shared" ref="D881" si="583">E881+F881+G881+H881+I881+J881+K881</f>
        <v>0</v>
      </c>
      <c r="E881" s="6">
        <f t="shared" ref="E881" si="584">F881+G881+H881+I881+J881+K881+L881</f>
        <v>0</v>
      </c>
      <c r="F881" s="6">
        <f t="shared" ref="F881" si="585">G881+H881+I881+J881+K881+L881+M881</f>
        <v>0</v>
      </c>
      <c r="G881" s="6">
        <f t="shared" ref="G881" si="586">H881+I881+J881+K881+L881+M881+N881</f>
        <v>0</v>
      </c>
      <c r="H881" s="6">
        <f t="shared" ref="H881" si="587">I881+J881+K881+L881+M881+N881+O881</f>
        <v>0</v>
      </c>
      <c r="I881" s="6">
        <f t="shared" ref="I881" si="588">J881+K881+L881+M881+N881+O881+P881</f>
        <v>0</v>
      </c>
      <c r="J881" s="6">
        <f t="shared" ref="J881" si="589">K881+L881+M881+N881+O881+P881+Q881</f>
        <v>0</v>
      </c>
      <c r="K881" s="10"/>
    </row>
    <row r="882" spans="1:11">
      <c r="A882" s="8">
        <v>877</v>
      </c>
      <c r="B882" s="10" t="s">
        <v>3</v>
      </c>
      <c r="C882" s="6">
        <f t="shared" si="555"/>
        <v>0</v>
      </c>
      <c r="D882" s="6">
        <f t="shared" si="556"/>
        <v>0</v>
      </c>
      <c r="E882" s="6">
        <f t="shared" si="556"/>
        <v>0</v>
      </c>
      <c r="F882" s="6">
        <f t="shared" ref="F882" si="590">G882+H882+I882+J882+K882+L882+M882</f>
        <v>0</v>
      </c>
      <c r="G882" s="6">
        <f t="shared" ref="G882" si="591">H882+I882+J882+K882+L882+M882+N882</f>
        <v>0</v>
      </c>
      <c r="H882" s="6">
        <f t="shared" ref="H882" si="592">I882+J882+K882+L882+M882+N882+O882</f>
        <v>0</v>
      </c>
      <c r="I882" s="6">
        <f t="shared" ref="I882" si="593">J882+K882+L882+M882+N882+O882+P882</f>
        <v>0</v>
      </c>
      <c r="J882" s="6">
        <f t="shared" ref="J882" si="594">K882+L882+M882+N882+O882+P882+Q882</f>
        <v>0</v>
      </c>
      <c r="K882" s="10"/>
    </row>
    <row r="883" spans="1:11">
      <c r="A883" s="8">
        <v>878</v>
      </c>
      <c r="B883" s="10" t="s">
        <v>4</v>
      </c>
      <c r="C883" s="6">
        <f t="shared" si="555"/>
        <v>4600</v>
      </c>
      <c r="D883" s="6">
        <v>0</v>
      </c>
      <c r="E883" s="6">
        <v>0</v>
      </c>
      <c r="F883" s="6">
        <v>0</v>
      </c>
      <c r="G883" s="6">
        <v>1000</v>
      </c>
      <c r="H883" s="6">
        <v>1200</v>
      </c>
      <c r="I883" s="6">
        <v>1200</v>
      </c>
      <c r="J883" s="6">
        <v>1200</v>
      </c>
      <c r="K883" s="10"/>
    </row>
    <row r="884" spans="1:11">
      <c r="A884" s="8">
        <v>879</v>
      </c>
      <c r="B884" s="10" t="s">
        <v>23</v>
      </c>
      <c r="C884" s="6">
        <f t="shared" si="555"/>
        <v>0</v>
      </c>
      <c r="D884" s="6">
        <f t="shared" ref="D884:D955" si="595">E884+F884+G884+H884+I884+J884+K884</f>
        <v>0</v>
      </c>
      <c r="E884" s="6">
        <f t="shared" ref="E884:E962" si="596">F884+G884+H884+I884+J884+K884+L884</f>
        <v>0</v>
      </c>
      <c r="F884" s="6">
        <f t="shared" ref="F884:F894" si="597">G884+H884+I884+J884+K884+L884+M884</f>
        <v>0</v>
      </c>
      <c r="G884" s="6">
        <f t="shared" ref="G884:G894" si="598">H884+I884+J884+K884+L884+M884+N884</f>
        <v>0</v>
      </c>
      <c r="H884" s="6">
        <f t="shared" ref="H884:H894" si="599">I884+J884+K884+L884+M884+N884+O884</f>
        <v>0</v>
      </c>
      <c r="I884" s="6">
        <f t="shared" ref="I884:I894" si="600">J884+K884+L884+M884+N884+O884+P884</f>
        <v>0</v>
      </c>
      <c r="J884" s="6">
        <f t="shared" ref="J884:J894" si="601">K884+L884+M884+N884+O884+P884+Q884</f>
        <v>0</v>
      </c>
      <c r="K884" s="10"/>
    </row>
    <row r="885" spans="1:11" ht="38.25">
      <c r="A885" s="8">
        <v>880</v>
      </c>
      <c r="B885" s="13" t="s">
        <v>251</v>
      </c>
      <c r="C885" s="6">
        <f t="shared" si="555"/>
        <v>0</v>
      </c>
      <c r="D885" s="6">
        <f t="shared" si="595"/>
        <v>0</v>
      </c>
      <c r="E885" s="6">
        <f t="shared" si="596"/>
        <v>0</v>
      </c>
      <c r="F885" s="6">
        <f t="shared" si="597"/>
        <v>0</v>
      </c>
      <c r="G885" s="6">
        <f t="shared" si="598"/>
        <v>0</v>
      </c>
      <c r="H885" s="6">
        <f t="shared" si="599"/>
        <v>0</v>
      </c>
      <c r="I885" s="6">
        <f t="shared" si="600"/>
        <v>0</v>
      </c>
      <c r="J885" s="6">
        <f t="shared" si="601"/>
        <v>0</v>
      </c>
      <c r="K885" s="10"/>
    </row>
    <row r="886" spans="1:11">
      <c r="A886" s="8">
        <v>881</v>
      </c>
      <c r="B886" s="13" t="s">
        <v>2</v>
      </c>
      <c r="C886" s="6">
        <f t="shared" ref="C886" si="602">D886+E886+F886+G886+H886+I886+J886</f>
        <v>0</v>
      </c>
      <c r="D886" s="6">
        <f t="shared" si="595"/>
        <v>0</v>
      </c>
      <c r="E886" s="6">
        <f t="shared" si="596"/>
        <v>0</v>
      </c>
      <c r="F886" s="6">
        <f t="shared" si="597"/>
        <v>0</v>
      </c>
      <c r="G886" s="6">
        <f t="shared" si="598"/>
        <v>0</v>
      </c>
      <c r="H886" s="6">
        <f t="shared" si="599"/>
        <v>0</v>
      </c>
      <c r="I886" s="6">
        <f t="shared" si="600"/>
        <v>0</v>
      </c>
      <c r="J886" s="6">
        <f t="shared" si="601"/>
        <v>0</v>
      </c>
      <c r="K886" s="10"/>
    </row>
    <row r="887" spans="1:11">
      <c r="A887" s="8">
        <v>882</v>
      </c>
      <c r="B887" s="10" t="s">
        <v>3</v>
      </c>
      <c r="C887" s="6">
        <f t="shared" si="555"/>
        <v>0</v>
      </c>
      <c r="D887" s="6">
        <f t="shared" si="595"/>
        <v>0</v>
      </c>
      <c r="E887" s="6">
        <f t="shared" si="596"/>
        <v>0</v>
      </c>
      <c r="F887" s="6">
        <f t="shared" si="597"/>
        <v>0</v>
      </c>
      <c r="G887" s="6">
        <f t="shared" si="598"/>
        <v>0</v>
      </c>
      <c r="H887" s="6">
        <f t="shared" si="599"/>
        <v>0</v>
      </c>
      <c r="I887" s="6">
        <f t="shared" si="600"/>
        <v>0</v>
      </c>
      <c r="J887" s="6">
        <f t="shared" si="601"/>
        <v>0</v>
      </c>
      <c r="K887" s="10"/>
    </row>
    <row r="888" spans="1:11">
      <c r="A888" s="8">
        <v>883</v>
      </c>
      <c r="B888" s="10" t="s">
        <v>4</v>
      </c>
      <c r="C888" s="6">
        <f t="shared" si="555"/>
        <v>0</v>
      </c>
      <c r="D888" s="6">
        <f t="shared" si="595"/>
        <v>0</v>
      </c>
      <c r="E888" s="6">
        <f t="shared" si="596"/>
        <v>0</v>
      </c>
      <c r="F888" s="6">
        <f t="shared" si="597"/>
        <v>0</v>
      </c>
      <c r="G888" s="6">
        <f t="shared" si="598"/>
        <v>0</v>
      </c>
      <c r="H888" s="6">
        <f t="shared" si="599"/>
        <v>0</v>
      </c>
      <c r="I888" s="6">
        <f t="shared" si="600"/>
        <v>0</v>
      </c>
      <c r="J888" s="6">
        <f t="shared" si="601"/>
        <v>0</v>
      </c>
      <c r="K888" s="10"/>
    </row>
    <row r="889" spans="1:11">
      <c r="A889" s="8">
        <v>884</v>
      </c>
      <c r="B889" s="10" t="s">
        <v>23</v>
      </c>
      <c r="C889" s="6">
        <f t="shared" si="555"/>
        <v>0</v>
      </c>
      <c r="D889" s="6">
        <f t="shared" si="595"/>
        <v>0</v>
      </c>
      <c r="E889" s="6">
        <f t="shared" si="596"/>
        <v>0</v>
      </c>
      <c r="F889" s="6">
        <f t="shared" si="597"/>
        <v>0</v>
      </c>
      <c r="G889" s="6">
        <f t="shared" si="598"/>
        <v>0</v>
      </c>
      <c r="H889" s="6">
        <f t="shared" si="599"/>
        <v>0</v>
      </c>
      <c r="I889" s="6">
        <f t="shared" si="600"/>
        <v>0</v>
      </c>
      <c r="J889" s="6">
        <f t="shared" si="601"/>
        <v>0</v>
      </c>
      <c r="K889" s="10"/>
    </row>
    <row r="890" spans="1:11">
      <c r="A890" s="8">
        <v>885</v>
      </c>
      <c r="B890" s="13" t="s">
        <v>216</v>
      </c>
      <c r="C890" s="6">
        <f t="shared" si="555"/>
        <v>11613</v>
      </c>
      <c r="D890" s="6">
        <v>0</v>
      </c>
      <c r="E890" s="6">
        <f>E891+E892+E893+E894</f>
        <v>5000</v>
      </c>
      <c r="F890" s="6">
        <f>F891+F892+F893+F894</f>
        <v>6613</v>
      </c>
      <c r="G890" s="6">
        <f t="shared" si="598"/>
        <v>0</v>
      </c>
      <c r="H890" s="6">
        <f t="shared" si="599"/>
        <v>0</v>
      </c>
      <c r="I890" s="6">
        <f t="shared" si="600"/>
        <v>0</v>
      </c>
      <c r="J890" s="6">
        <f t="shared" si="601"/>
        <v>0</v>
      </c>
      <c r="K890" s="10"/>
    </row>
    <row r="891" spans="1:11">
      <c r="A891" s="8">
        <v>886</v>
      </c>
      <c r="B891" s="13" t="s">
        <v>2</v>
      </c>
      <c r="C891" s="6">
        <f t="shared" ref="C891" si="603">D891+E891+F891+G891+H891+I891+J891</f>
        <v>0</v>
      </c>
      <c r="D891" s="6">
        <f t="shared" si="595"/>
        <v>0</v>
      </c>
      <c r="E891" s="6">
        <f t="shared" si="596"/>
        <v>0</v>
      </c>
      <c r="F891" s="6">
        <f t="shared" si="597"/>
        <v>0</v>
      </c>
      <c r="G891" s="6">
        <f t="shared" si="598"/>
        <v>0</v>
      </c>
      <c r="H891" s="6">
        <f t="shared" si="599"/>
        <v>0</v>
      </c>
      <c r="I891" s="6">
        <f t="shared" si="600"/>
        <v>0</v>
      </c>
      <c r="J891" s="6">
        <f t="shared" si="601"/>
        <v>0</v>
      </c>
      <c r="K891" s="10"/>
    </row>
    <row r="892" spans="1:11">
      <c r="A892" s="8">
        <v>887</v>
      </c>
      <c r="B892" s="10" t="s">
        <v>3</v>
      </c>
      <c r="C892" s="6">
        <f t="shared" si="555"/>
        <v>0</v>
      </c>
      <c r="D892" s="6">
        <f t="shared" si="595"/>
        <v>0</v>
      </c>
      <c r="E892" s="6">
        <f t="shared" si="596"/>
        <v>0</v>
      </c>
      <c r="F892" s="6">
        <f t="shared" si="597"/>
        <v>0</v>
      </c>
      <c r="G892" s="6">
        <f t="shared" si="598"/>
        <v>0</v>
      </c>
      <c r="H892" s="6">
        <f t="shared" si="599"/>
        <v>0</v>
      </c>
      <c r="I892" s="6">
        <f t="shared" si="600"/>
        <v>0</v>
      </c>
      <c r="J892" s="6">
        <f t="shared" si="601"/>
        <v>0</v>
      </c>
      <c r="K892" s="10"/>
    </row>
    <row r="893" spans="1:11">
      <c r="A893" s="8">
        <v>888</v>
      </c>
      <c r="B893" s="10" t="s">
        <v>4</v>
      </c>
      <c r="C893" s="6">
        <f t="shared" si="555"/>
        <v>11613</v>
      </c>
      <c r="D893" s="6">
        <v>0</v>
      </c>
      <c r="E893" s="6">
        <v>5000</v>
      </c>
      <c r="F893" s="6">
        <v>6613</v>
      </c>
      <c r="G893" s="6">
        <f t="shared" si="598"/>
        <v>0</v>
      </c>
      <c r="H893" s="6">
        <f t="shared" si="599"/>
        <v>0</v>
      </c>
      <c r="I893" s="6">
        <f t="shared" si="600"/>
        <v>0</v>
      </c>
      <c r="J893" s="6">
        <f t="shared" si="601"/>
        <v>0</v>
      </c>
      <c r="K893" s="10"/>
    </row>
    <row r="894" spans="1:11">
      <c r="A894" s="8">
        <v>889</v>
      </c>
      <c r="B894" s="10" t="s">
        <v>23</v>
      </c>
      <c r="C894" s="6">
        <f t="shared" si="555"/>
        <v>0</v>
      </c>
      <c r="D894" s="6">
        <f t="shared" si="595"/>
        <v>0</v>
      </c>
      <c r="E894" s="6">
        <f t="shared" si="596"/>
        <v>0</v>
      </c>
      <c r="F894" s="6">
        <f t="shared" si="597"/>
        <v>0</v>
      </c>
      <c r="G894" s="6">
        <f t="shared" si="598"/>
        <v>0</v>
      </c>
      <c r="H894" s="6">
        <f t="shared" si="599"/>
        <v>0</v>
      </c>
      <c r="I894" s="6">
        <f t="shared" si="600"/>
        <v>0</v>
      </c>
      <c r="J894" s="6">
        <f t="shared" si="601"/>
        <v>0</v>
      </c>
      <c r="K894" s="10"/>
    </row>
    <row r="895" spans="1:11" ht="27">
      <c r="A895" s="8">
        <v>890</v>
      </c>
      <c r="B895" s="12" t="s">
        <v>48</v>
      </c>
      <c r="C895" s="5">
        <f t="shared" si="555"/>
        <v>4370.1000000000004</v>
      </c>
      <c r="D895" s="5">
        <f>D896+D897+D898+D899</f>
        <v>465.1</v>
      </c>
      <c r="E895" s="5">
        <f>E896+E897+E898+E899</f>
        <v>3905</v>
      </c>
      <c r="F895" s="5">
        <f t="shared" ref="F895:F962" si="604">G895+H895+I895+J895+K895+L895+M895</f>
        <v>0</v>
      </c>
      <c r="G895" s="5">
        <f t="shared" ref="G895:G962" si="605">H895+I895+J895+K895+L895+M895+N895</f>
        <v>0</v>
      </c>
      <c r="H895" s="5">
        <f t="shared" ref="H895:H962" si="606">I895+J895+K895+L895+M895+N895+O895</f>
        <v>0</v>
      </c>
      <c r="I895" s="5">
        <f t="shared" ref="I895:I962" si="607">J895+K895+L895+M895+N895+O895+P895</f>
        <v>0</v>
      </c>
      <c r="J895" s="5">
        <f t="shared" ref="J895:J962" si="608">K895+L895+M895+N895+O895+P895+Q895</f>
        <v>0</v>
      </c>
      <c r="K895" s="11"/>
    </row>
    <row r="896" spans="1:11">
      <c r="A896" s="8">
        <v>891</v>
      </c>
      <c r="B896" s="12" t="s">
        <v>2</v>
      </c>
      <c r="C896" s="6">
        <f t="shared" ref="C896" si="609">D896+E896+F896+G896+H896+I896+J896</f>
        <v>0</v>
      </c>
      <c r="D896" s="6">
        <f t="shared" si="595"/>
        <v>0</v>
      </c>
      <c r="E896" s="6">
        <f t="shared" si="596"/>
        <v>0</v>
      </c>
      <c r="F896" s="6">
        <f t="shared" si="604"/>
        <v>0</v>
      </c>
      <c r="G896" s="6">
        <f t="shared" si="605"/>
        <v>0</v>
      </c>
      <c r="H896" s="6">
        <f t="shared" si="606"/>
        <v>0</v>
      </c>
      <c r="I896" s="6">
        <f t="shared" si="607"/>
        <v>0</v>
      </c>
      <c r="J896" s="6">
        <f t="shared" si="608"/>
        <v>0</v>
      </c>
      <c r="K896" s="10"/>
    </row>
    <row r="897" spans="1:11">
      <c r="A897" s="8">
        <v>892</v>
      </c>
      <c r="B897" s="10" t="s">
        <v>3</v>
      </c>
      <c r="C897" s="6">
        <f t="shared" si="555"/>
        <v>0</v>
      </c>
      <c r="D897" s="6">
        <f t="shared" si="595"/>
        <v>0</v>
      </c>
      <c r="E897" s="6">
        <f t="shared" si="596"/>
        <v>0</v>
      </c>
      <c r="F897" s="6">
        <f t="shared" si="604"/>
        <v>0</v>
      </c>
      <c r="G897" s="6">
        <f t="shared" si="605"/>
        <v>0</v>
      </c>
      <c r="H897" s="6">
        <f t="shared" si="606"/>
        <v>0</v>
      </c>
      <c r="I897" s="6">
        <f t="shared" si="607"/>
        <v>0</v>
      </c>
      <c r="J897" s="6">
        <f t="shared" si="608"/>
        <v>0</v>
      </c>
      <c r="K897" s="10"/>
    </row>
    <row r="898" spans="1:11">
      <c r="A898" s="8">
        <v>893</v>
      </c>
      <c r="B898" s="10" t="s">
        <v>4</v>
      </c>
      <c r="C898" s="6">
        <f t="shared" si="555"/>
        <v>4370.1000000000004</v>
      </c>
      <c r="D898" s="6">
        <f>D903+D908+D913+D918+D923+D928+D933+D942+D938+D946</f>
        <v>465.1</v>
      </c>
      <c r="E898" s="6">
        <f>E903+E908+E913+E918+E923+E928+E933+E938+E942+E946</f>
        <v>3905</v>
      </c>
      <c r="F898" s="6">
        <f t="shared" si="604"/>
        <v>0</v>
      </c>
      <c r="G898" s="6">
        <f t="shared" si="605"/>
        <v>0</v>
      </c>
      <c r="H898" s="6">
        <f t="shared" si="606"/>
        <v>0</v>
      </c>
      <c r="I898" s="6">
        <f t="shared" si="607"/>
        <v>0</v>
      </c>
      <c r="J898" s="6">
        <f t="shared" si="608"/>
        <v>0</v>
      </c>
      <c r="K898" s="10"/>
    </row>
    <row r="899" spans="1:11">
      <c r="A899" s="8">
        <v>894</v>
      </c>
      <c r="B899" s="10" t="s">
        <v>5</v>
      </c>
      <c r="C899" s="6">
        <f t="shared" si="555"/>
        <v>0</v>
      </c>
      <c r="D899" s="6">
        <f t="shared" si="595"/>
        <v>0</v>
      </c>
      <c r="E899" s="6">
        <f t="shared" si="596"/>
        <v>0</v>
      </c>
      <c r="F899" s="6">
        <f t="shared" si="604"/>
        <v>0</v>
      </c>
      <c r="G899" s="6">
        <f t="shared" si="605"/>
        <v>0</v>
      </c>
      <c r="H899" s="6">
        <f t="shared" si="606"/>
        <v>0</v>
      </c>
      <c r="I899" s="6">
        <f t="shared" si="607"/>
        <v>0</v>
      </c>
      <c r="J899" s="6">
        <f t="shared" si="608"/>
        <v>0</v>
      </c>
      <c r="K899" s="10"/>
    </row>
    <row r="900" spans="1:11" ht="51">
      <c r="A900" s="8">
        <v>895</v>
      </c>
      <c r="B900" s="13" t="s">
        <v>252</v>
      </c>
      <c r="C900" s="6">
        <f t="shared" si="555"/>
        <v>0</v>
      </c>
      <c r="D900" s="6">
        <f t="shared" si="595"/>
        <v>0</v>
      </c>
      <c r="E900" s="6">
        <f t="shared" si="596"/>
        <v>0</v>
      </c>
      <c r="F900" s="6">
        <f t="shared" si="604"/>
        <v>0</v>
      </c>
      <c r="G900" s="6">
        <f t="shared" si="605"/>
        <v>0</v>
      </c>
      <c r="H900" s="6">
        <f t="shared" si="606"/>
        <v>0</v>
      </c>
      <c r="I900" s="6">
        <f t="shared" si="607"/>
        <v>0</v>
      </c>
      <c r="J900" s="6">
        <f t="shared" si="608"/>
        <v>0</v>
      </c>
      <c r="K900" s="10"/>
    </row>
    <row r="901" spans="1:11">
      <c r="A901" s="8">
        <v>896</v>
      </c>
      <c r="B901" s="13" t="s">
        <v>2</v>
      </c>
      <c r="C901" s="6">
        <f t="shared" ref="C901" si="610">D901+E901+F901+G901+H901+I901+J901</f>
        <v>0</v>
      </c>
      <c r="D901" s="6">
        <f t="shared" si="595"/>
        <v>0</v>
      </c>
      <c r="E901" s="6">
        <f t="shared" si="596"/>
        <v>0</v>
      </c>
      <c r="F901" s="6">
        <f t="shared" si="604"/>
        <v>0</v>
      </c>
      <c r="G901" s="6">
        <f t="shared" si="605"/>
        <v>0</v>
      </c>
      <c r="H901" s="6">
        <f t="shared" si="606"/>
        <v>0</v>
      </c>
      <c r="I901" s="6">
        <f t="shared" si="607"/>
        <v>0</v>
      </c>
      <c r="J901" s="6">
        <f t="shared" si="608"/>
        <v>0</v>
      </c>
      <c r="K901" s="10"/>
    </row>
    <row r="902" spans="1:11">
      <c r="A902" s="8">
        <v>897</v>
      </c>
      <c r="B902" s="10" t="s">
        <v>49</v>
      </c>
      <c r="C902" s="6">
        <f t="shared" si="555"/>
        <v>0</v>
      </c>
      <c r="D902" s="6">
        <f t="shared" si="595"/>
        <v>0</v>
      </c>
      <c r="E902" s="6">
        <f t="shared" si="596"/>
        <v>0</v>
      </c>
      <c r="F902" s="6">
        <f t="shared" si="604"/>
        <v>0</v>
      </c>
      <c r="G902" s="6">
        <f t="shared" si="605"/>
        <v>0</v>
      </c>
      <c r="H902" s="6">
        <f t="shared" si="606"/>
        <v>0</v>
      </c>
      <c r="I902" s="6">
        <f t="shared" si="607"/>
        <v>0</v>
      </c>
      <c r="J902" s="6">
        <f t="shared" si="608"/>
        <v>0</v>
      </c>
      <c r="K902" s="10"/>
    </row>
    <row r="903" spans="1:11">
      <c r="A903" s="8">
        <v>898</v>
      </c>
      <c r="B903" s="10" t="s">
        <v>50</v>
      </c>
      <c r="C903" s="6">
        <f t="shared" si="555"/>
        <v>0</v>
      </c>
      <c r="D903" s="6">
        <f t="shared" si="595"/>
        <v>0</v>
      </c>
      <c r="E903" s="6">
        <f t="shared" si="596"/>
        <v>0</v>
      </c>
      <c r="F903" s="6">
        <f t="shared" si="604"/>
        <v>0</v>
      </c>
      <c r="G903" s="6">
        <f t="shared" si="605"/>
        <v>0</v>
      </c>
      <c r="H903" s="6">
        <f t="shared" si="606"/>
        <v>0</v>
      </c>
      <c r="I903" s="6">
        <f t="shared" si="607"/>
        <v>0</v>
      </c>
      <c r="J903" s="6">
        <f t="shared" si="608"/>
        <v>0</v>
      </c>
      <c r="K903" s="10"/>
    </row>
    <row r="904" spans="1:11">
      <c r="A904" s="8">
        <v>899</v>
      </c>
      <c r="B904" s="10" t="s">
        <v>21</v>
      </c>
      <c r="C904" s="6">
        <f t="shared" si="555"/>
        <v>0</v>
      </c>
      <c r="D904" s="6">
        <f t="shared" si="595"/>
        <v>0</v>
      </c>
      <c r="E904" s="6">
        <f t="shared" si="596"/>
        <v>0</v>
      </c>
      <c r="F904" s="6">
        <f t="shared" si="604"/>
        <v>0</v>
      </c>
      <c r="G904" s="6">
        <f t="shared" si="605"/>
        <v>0</v>
      </c>
      <c r="H904" s="6">
        <f t="shared" si="606"/>
        <v>0</v>
      </c>
      <c r="I904" s="6">
        <f t="shared" si="607"/>
        <v>0</v>
      </c>
      <c r="J904" s="6">
        <f t="shared" si="608"/>
        <v>0</v>
      </c>
      <c r="K904" s="10"/>
    </row>
    <row r="905" spans="1:11" ht="38.25">
      <c r="A905" s="8">
        <v>900</v>
      </c>
      <c r="B905" s="13" t="s">
        <v>253</v>
      </c>
      <c r="C905" s="6">
        <f t="shared" si="555"/>
        <v>0</v>
      </c>
      <c r="D905" s="6">
        <f t="shared" si="595"/>
        <v>0</v>
      </c>
      <c r="E905" s="6">
        <f t="shared" si="596"/>
        <v>0</v>
      </c>
      <c r="F905" s="6">
        <f t="shared" si="604"/>
        <v>0</v>
      </c>
      <c r="G905" s="6">
        <f t="shared" si="605"/>
        <v>0</v>
      </c>
      <c r="H905" s="6">
        <f t="shared" si="606"/>
        <v>0</v>
      </c>
      <c r="I905" s="6">
        <f t="shared" si="607"/>
        <v>0</v>
      </c>
      <c r="J905" s="6">
        <f t="shared" si="608"/>
        <v>0</v>
      </c>
      <c r="K905" s="10"/>
    </row>
    <row r="906" spans="1:11">
      <c r="A906" s="8">
        <v>901</v>
      </c>
      <c r="B906" s="13" t="s">
        <v>2</v>
      </c>
      <c r="C906" s="6">
        <f t="shared" ref="C906" si="611">D906+E906+F906+G906+H906+I906+J906</f>
        <v>0</v>
      </c>
      <c r="D906" s="6">
        <f t="shared" si="595"/>
        <v>0</v>
      </c>
      <c r="E906" s="6">
        <f t="shared" si="596"/>
        <v>0</v>
      </c>
      <c r="F906" s="6">
        <f t="shared" si="604"/>
        <v>0</v>
      </c>
      <c r="G906" s="6">
        <f t="shared" si="605"/>
        <v>0</v>
      </c>
      <c r="H906" s="6">
        <f t="shared" si="606"/>
        <v>0</v>
      </c>
      <c r="I906" s="6">
        <f t="shared" si="607"/>
        <v>0</v>
      </c>
      <c r="J906" s="6">
        <f t="shared" si="608"/>
        <v>0</v>
      </c>
      <c r="K906" s="10"/>
    </row>
    <row r="907" spans="1:11">
      <c r="A907" s="8">
        <v>902</v>
      </c>
      <c r="B907" s="10" t="s">
        <v>49</v>
      </c>
      <c r="C907" s="6">
        <f t="shared" si="555"/>
        <v>0</v>
      </c>
      <c r="D907" s="6">
        <f t="shared" si="595"/>
        <v>0</v>
      </c>
      <c r="E907" s="6">
        <f t="shared" si="596"/>
        <v>0</v>
      </c>
      <c r="F907" s="6">
        <f t="shared" si="604"/>
        <v>0</v>
      </c>
      <c r="G907" s="6">
        <f t="shared" si="605"/>
        <v>0</v>
      </c>
      <c r="H907" s="6">
        <f t="shared" si="606"/>
        <v>0</v>
      </c>
      <c r="I907" s="6">
        <f t="shared" si="607"/>
        <v>0</v>
      </c>
      <c r="J907" s="6">
        <f t="shared" si="608"/>
        <v>0</v>
      </c>
      <c r="K907" s="10"/>
    </row>
    <row r="908" spans="1:11">
      <c r="A908" s="8">
        <v>903</v>
      </c>
      <c r="B908" s="10" t="s">
        <v>50</v>
      </c>
      <c r="C908" s="6">
        <f t="shared" si="555"/>
        <v>0</v>
      </c>
      <c r="D908" s="6">
        <f t="shared" si="595"/>
        <v>0</v>
      </c>
      <c r="E908" s="6">
        <f t="shared" si="596"/>
        <v>0</v>
      </c>
      <c r="F908" s="6">
        <f t="shared" si="604"/>
        <v>0</v>
      </c>
      <c r="G908" s="6">
        <f t="shared" si="605"/>
        <v>0</v>
      </c>
      <c r="H908" s="6">
        <f t="shared" si="606"/>
        <v>0</v>
      </c>
      <c r="I908" s="6">
        <f t="shared" si="607"/>
        <v>0</v>
      </c>
      <c r="J908" s="6">
        <f t="shared" si="608"/>
        <v>0</v>
      </c>
      <c r="K908" s="10"/>
    </row>
    <row r="909" spans="1:11">
      <c r="A909" s="8">
        <v>904</v>
      </c>
      <c r="B909" s="10" t="s">
        <v>21</v>
      </c>
      <c r="C909" s="6">
        <f t="shared" si="555"/>
        <v>0</v>
      </c>
      <c r="D909" s="6">
        <f t="shared" si="595"/>
        <v>0</v>
      </c>
      <c r="E909" s="6">
        <f t="shared" si="596"/>
        <v>0</v>
      </c>
      <c r="F909" s="6">
        <f t="shared" si="604"/>
        <v>0</v>
      </c>
      <c r="G909" s="6">
        <f t="shared" si="605"/>
        <v>0</v>
      </c>
      <c r="H909" s="6">
        <f t="shared" si="606"/>
        <v>0</v>
      </c>
      <c r="I909" s="6">
        <f t="shared" si="607"/>
        <v>0</v>
      </c>
      <c r="J909" s="6">
        <f t="shared" si="608"/>
        <v>0</v>
      </c>
      <c r="K909" s="10"/>
    </row>
    <row r="910" spans="1:11" ht="38.25">
      <c r="A910" s="8">
        <v>905</v>
      </c>
      <c r="B910" s="13" t="s">
        <v>254</v>
      </c>
      <c r="C910" s="6">
        <f t="shared" si="555"/>
        <v>0</v>
      </c>
      <c r="D910" s="6">
        <f t="shared" si="595"/>
        <v>0</v>
      </c>
      <c r="E910" s="6">
        <f t="shared" si="596"/>
        <v>0</v>
      </c>
      <c r="F910" s="6">
        <f t="shared" si="604"/>
        <v>0</v>
      </c>
      <c r="G910" s="6">
        <f t="shared" si="605"/>
        <v>0</v>
      </c>
      <c r="H910" s="6">
        <f t="shared" si="606"/>
        <v>0</v>
      </c>
      <c r="I910" s="6">
        <f t="shared" si="607"/>
        <v>0</v>
      </c>
      <c r="J910" s="6">
        <f t="shared" si="608"/>
        <v>0</v>
      </c>
      <c r="K910" s="10"/>
    </row>
    <row r="911" spans="1:11">
      <c r="A911" s="8">
        <v>906</v>
      </c>
      <c r="B911" s="13" t="s">
        <v>2</v>
      </c>
      <c r="C911" s="6">
        <f t="shared" ref="C911" si="612">D911+E911+F911+G911+H911+I911+J911</f>
        <v>0</v>
      </c>
      <c r="D911" s="6">
        <f t="shared" si="595"/>
        <v>0</v>
      </c>
      <c r="E911" s="6">
        <f t="shared" si="596"/>
        <v>0</v>
      </c>
      <c r="F911" s="6">
        <f t="shared" si="604"/>
        <v>0</v>
      </c>
      <c r="G911" s="6">
        <f t="shared" si="605"/>
        <v>0</v>
      </c>
      <c r="H911" s="6">
        <f t="shared" si="606"/>
        <v>0</v>
      </c>
      <c r="I911" s="6">
        <f t="shared" si="607"/>
        <v>0</v>
      </c>
      <c r="J911" s="6">
        <f t="shared" si="608"/>
        <v>0</v>
      </c>
      <c r="K911" s="10"/>
    </row>
    <row r="912" spans="1:11">
      <c r="A912" s="8">
        <v>907</v>
      </c>
      <c r="B912" s="10" t="s">
        <v>49</v>
      </c>
      <c r="C912" s="6">
        <f t="shared" si="555"/>
        <v>0</v>
      </c>
      <c r="D912" s="6">
        <f t="shared" si="595"/>
        <v>0</v>
      </c>
      <c r="E912" s="6">
        <f t="shared" si="596"/>
        <v>0</v>
      </c>
      <c r="F912" s="6">
        <f t="shared" si="604"/>
        <v>0</v>
      </c>
      <c r="G912" s="6">
        <f t="shared" si="605"/>
        <v>0</v>
      </c>
      <c r="H912" s="6">
        <f t="shared" si="606"/>
        <v>0</v>
      </c>
      <c r="I912" s="6">
        <f t="shared" si="607"/>
        <v>0</v>
      </c>
      <c r="J912" s="6">
        <f t="shared" si="608"/>
        <v>0</v>
      </c>
      <c r="K912" s="10"/>
    </row>
    <row r="913" spans="1:11">
      <c r="A913" s="8">
        <v>908</v>
      </c>
      <c r="B913" s="10" t="s">
        <v>50</v>
      </c>
      <c r="C913" s="6">
        <f t="shared" si="555"/>
        <v>0</v>
      </c>
      <c r="D913" s="6">
        <f t="shared" si="595"/>
        <v>0</v>
      </c>
      <c r="E913" s="6">
        <f t="shared" si="596"/>
        <v>0</v>
      </c>
      <c r="F913" s="6">
        <f t="shared" si="604"/>
        <v>0</v>
      </c>
      <c r="G913" s="6">
        <f t="shared" si="605"/>
        <v>0</v>
      </c>
      <c r="H913" s="6">
        <f t="shared" si="606"/>
        <v>0</v>
      </c>
      <c r="I913" s="6">
        <f t="shared" si="607"/>
        <v>0</v>
      </c>
      <c r="J913" s="6">
        <f t="shared" si="608"/>
        <v>0</v>
      </c>
      <c r="K913" s="10"/>
    </row>
    <row r="914" spans="1:11">
      <c r="A914" s="8">
        <v>909</v>
      </c>
      <c r="B914" s="10" t="s">
        <v>21</v>
      </c>
      <c r="C914" s="6">
        <f t="shared" si="555"/>
        <v>0</v>
      </c>
      <c r="D914" s="6">
        <f t="shared" si="595"/>
        <v>0</v>
      </c>
      <c r="E914" s="6">
        <f t="shared" si="596"/>
        <v>0</v>
      </c>
      <c r="F914" s="6">
        <f t="shared" si="604"/>
        <v>0</v>
      </c>
      <c r="G914" s="6">
        <f t="shared" si="605"/>
        <v>0</v>
      </c>
      <c r="H914" s="6">
        <f t="shared" si="606"/>
        <v>0</v>
      </c>
      <c r="I914" s="6">
        <f t="shared" si="607"/>
        <v>0</v>
      </c>
      <c r="J914" s="6">
        <f t="shared" si="608"/>
        <v>0</v>
      </c>
      <c r="K914" s="10"/>
    </row>
    <row r="915" spans="1:11" ht="42.75" customHeight="1">
      <c r="A915" s="8">
        <v>910</v>
      </c>
      <c r="B915" s="13" t="s">
        <v>255</v>
      </c>
      <c r="C915" s="6">
        <f t="shared" si="555"/>
        <v>0</v>
      </c>
      <c r="D915" s="6">
        <f t="shared" si="595"/>
        <v>0</v>
      </c>
      <c r="E915" s="6">
        <f t="shared" si="596"/>
        <v>0</v>
      </c>
      <c r="F915" s="6">
        <f t="shared" si="604"/>
        <v>0</v>
      </c>
      <c r="G915" s="6">
        <f t="shared" si="605"/>
        <v>0</v>
      </c>
      <c r="H915" s="6">
        <f t="shared" si="606"/>
        <v>0</v>
      </c>
      <c r="I915" s="6">
        <f t="shared" si="607"/>
        <v>0</v>
      </c>
      <c r="J915" s="6">
        <f t="shared" si="608"/>
        <v>0</v>
      </c>
      <c r="K915" s="10"/>
    </row>
    <row r="916" spans="1:11" ht="14.25" customHeight="1">
      <c r="A916" s="8">
        <v>911</v>
      </c>
      <c r="B916" s="13" t="s">
        <v>2</v>
      </c>
      <c r="C916" s="6">
        <f t="shared" ref="C916" si="613">D916+E916+F916+G916+H916+I916+J916</f>
        <v>0</v>
      </c>
      <c r="D916" s="6">
        <f t="shared" si="595"/>
        <v>0</v>
      </c>
      <c r="E916" s="6">
        <f t="shared" si="596"/>
        <v>0</v>
      </c>
      <c r="F916" s="6">
        <f t="shared" si="604"/>
        <v>0</v>
      </c>
      <c r="G916" s="6">
        <f t="shared" si="605"/>
        <v>0</v>
      </c>
      <c r="H916" s="6">
        <f t="shared" si="606"/>
        <v>0</v>
      </c>
      <c r="I916" s="6">
        <f t="shared" si="607"/>
        <v>0</v>
      </c>
      <c r="J916" s="6">
        <f t="shared" si="608"/>
        <v>0</v>
      </c>
      <c r="K916" s="10"/>
    </row>
    <row r="917" spans="1:11">
      <c r="A917" s="8">
        <v>912</v>
      </c>
      <c r="B917" s="10" t="s">
        <v>49</v>
      </c>
      <c r="C917" s="6">
        <f t="shared" si="555"/>
        <v>0</v>
      </c>
      <c r="D917" s="6">
        <f t="shared" si="595"/>
        <v>0</v>
      </c>
      <c r="E917" s="6">
        <f t="shared" si="596"/>
        <v>0</v>
      </c>
      <c r="F917" s="6">
        <f t="shared" si="604"/>
        <v>0</v>
      </c>
      <c r="G917" s="6">
        <f t="shared" si="605"/>
        <v>0</v>
      </c>
      <c r="H917" s="6">
        <f t="shared" si="606"/>
        <v>0</v>
      </c>
      <c r="I917" s="6">
        <f t="shared" si="607"/>
        <v>0</v>
      </c>
      <c r="J917" s="6">
        <f t="shared" si="608"/>
        <v>0</v>
      </c>
      <c r="K917" s="10"/>
    </row>
    <row r="918" spans="1:11">
      <c r="A918" s="8">
        <v>913</v>
      </c>
      <c r="B918" s="10" t="s">
        <v>50</v>
      </c>
      <c r="C918" s="6">
        <f t="shared" si="555"/>
        <v>0</v>
      </c>
      <c r="D918" s="6">
        <f t="shared" si="595"/>
        <v>0</v>
      </c>
      <c r="E918" s="6">
        <f t="shared" si="596"/>
        <v>0</v>
      </c>
      <c r="F918" s="6">
        <f t="shared" si="604"/>
        <v>0</v>
      </c>
      <c r="G918" s="6">
        <f t="shared" si="605"/>
        <v>0</v>
      </c>
      <c r="H918" s="6">
        <f t="shared" si="606"/>
        <v>0</v>
      </c>
      <c r="I918" s="6">
        <f t="shared" si="607"/>
        <v>0</v>
      </c>
      <c r="J918" s="6">
        <f t="shared" si="608"/>
        <v>0</v>
      </c>
      <c r="K918" s="10"/>
    </row>
    <row r="919" spans="1:11">
      <c r="A919" s="8">
        <v>914</v>
      </c>
      <c r="B919" s="10" t="s">
        <v>21</v>
      </c>
      <c r="C919" s="6">
        <f t="shared" si="555"/>
        <v>0</v>
      </c>
      <c r="D919" s="6">
        <f t="shared" si="595"/>
        <v>0</v>
      </c>
      <c r="E919" s="6">
        <f t="shared" si="596"/>
        <v>0</v>
      </c>
      <c r="F919" s="6">
        <f t="shared" si="604"/>
        <v>0</v>
      </c>
      <c r="G919" s="6">
        <f t="shared" si="605"/>
        <v>0</v>
      </c>
      <c r="H919" s="6">
        <f t="shared" si="606"/>
        <v>0</v>
      </c>
      <c r="I919" s="6">
        <f t="shared" si="607"/>
        <v>0</v>
      </c>
      <c r="J919" s="6">
        <f t="shared" si="608"/>
        <v>0</v>
      </c>
      <c r="K919" s="10"/>
    </row>
    <row r="920" spans="1:11" ht="38.25">
      <c r="A920" s="8">
        <v>915</v>
      </c>
      <c r="B920" s="13" t="s">
        <v>209</v>
      </c>
      <c r="C920" s="6">
        <f t="shared" si="555"/>
        <v>0</v>
      </c>
      <c r="D920" s="6">
        <f t="shared" si="595"/>
        <v>0</v>
      </c>
      <c r="E920" s="6">
        <f t="shared" si="596"/>
        <v>0</v>
      </c>
      <c r="F920" s="6">
        <f t="shared" si="604"/>
        <v>0</v>
      </c>
      <c r="G920" s="6">
        <f t="shared" si="605"/>
        <v>0</v>
      </c>
      <c r="H920" s="6">
        <f t="shared" si="606"/>
        <v>0</v>
      </c>
      <c r="I920" s="6">
        <f t="shared" si="607"/>
        <v>0</v>
      </c>
      <c r="J920" s="6">
        <f t="shared" si="608"/>
        <v>0</v>
      </c>
      <c r="K920" s="10"/>
    </row>
    <row r="921" spans="1:11">
      <c r="A921" s="8">
        <v>916</v>
      </c>
      <c r="B921" s="13" t="s">
        <v>2</v>
      </c>
      <c r="C921" s="6">
        <f t="shared" ref="C921" si="614">D921+E921+F921+G921+H921+I921+J921</f>
        <v>0</v>
      </c>
      <c r="D921" s="6">
        <f t="shared" si="595"/>
        <v>0</v>
      </c>
      <c r="E921" s="6">
        <f t="shared" si="596"/>
        <v>0</v>
      </c>
      <c r="F921" s="6">
        <f t="shared" si="604"/>
        <v>0</v>
      </c>
      <c r="G921" s="6">
        <f t="shared" si="605"/>
        <v>0</v>
      </c>
      <c r="H921" s="6">
        <f t="shared" si="606"/>
        <v>0</v>
      </c>
      <c r="I921" s="6">
        <f t="shared" si="607"/>
        <v>0</v>
      </c>
      <c r="J921" s="6">
        <f t="shared" si="608"/>
        <v>0</v>
      </c>
      <c r="K921" s="10"/>
    </row>
    <row r="922" spans="1:11">
      <c r="A922" s="8">
        <v>917</v>
      </c>
      <c r="B922" s="10" t="s">
        <v>49</v>
      </c>
      <c r="C922" s="6">
        <f t="shared" si="555"/>
        <v>0</v>
      </c>
      <c r="D922" s="6">
        <f t="shared" si="595"/>
        <v>0</v>
      </c>
      <c r="E922" s="6">
        <f t="shared" si="596"/>
        <v>0</v>
      </c>
      <c r="F922" s="6">
        <f t="shared" si="604"/>
        <v>0</v>
      </c>
      <c r="G922" s="6">
        <f t="shared" si="605"/>
        <v>0</v>
      </c>
      <c r="H922" s="6">
        <f t="shared" si="606"/>
        <v>0</v>
      </c>
      <c r="I922" s="6">
        <f t="shared" si="607"/>
        <v>0</v>
      </c>
      <c r="J922" s="6">
        <f t="shared" si="608"/>
        <v>0</v>
      </c>
      <c r="K922" s="10"/>
    </row>
    <row r="923" spans="1:11">
      <c r="A923" s="8">
        <v>918</v>
      </c>
      <c r="B923" s="10" t="s">
        <v>50</v>
      </c>
      <c r="C923" s="6">
        <f t="shared" si="555"/>
        <v>0</v>
      </c>
      <c r="D923" s="6">
        <f t="shared" si="595"/>
        <v>0</v>
      </c>
      <c r="E923" s="6">
        <f t="shared" si="596"/>
        <v>0</v>
      </c>
      <c r="F923" s="6">
        <f t="shared" si="604"/>
        <v>0</v>
      </c>
      <c r="G923" s="6">
        <f t="shared" si="605"/>
        <v>0</v>
      </c>
      <c r="H923" s="6">
        <f t="shared" si="606"/>
        <v>0</v>
      </c>
      <c r="I923" s="6">
        <f t="shared" si="607"/>
        <v>0</v>
      </c>
      <c r="J923" s="6">
        <f t="shared" si="608"/>
        <v>0</v>
      </c>
      <c r="K923" s="10"/>
    </row>
    <row r="924" spans="1:11">
      <c r="A924" s="8">
        <v>919</v>
      </c>
      <c r="B924" s="10" t="s">
        <v>21</v>
      </c>
      <c r="C924" s="6">
        <f t="shared" si="555"/>
        <v>0</v>
      </c>
      <c r="D924" s="6">
        <f t="shared" si="595"/>
        <v>0</v>
      </c>
      <c r="E924" s="6">
        <f t="shared" si="596"/>
        <v>0</v>
      </c>
      <c r="F924" s="6">
        <f t="shared" si="604"/>
        <v>0</v>
      </c>
      <c r="G924" s="6">
        <f t="shared" si="605"/>
        <v>0</v>
      </c>
      <c r="H924" s="6">
        <f t="shared" si="606"/>
        <v>0</v>
      </c>
      <c r="I924" s="6">
        <f t="shared" si="607"/>
        <v>0</v>
      </c>
      <c r="J924" s="6">
        <f t="shared" si="608"/>
        <v>0</v>
      </c>
      <c r="K924" s="10"/>
    </row>
    <row r="925" spans="1:11" ht="38.25">
      <c r="A925" s="8">
        <v>920</v>
      </c>
      <c r="B925" s="13" t="s">
        <v>312</v>
      </c>
      <c r="C925" s="6">
        <f t="shared" si="555"/>
        <v>75.099999999999994</v>
      </c>
      <c r="D925" s="6">
        <f>D926+D927+D928+D929</f>
        <v>75.099999999999994</v>
      </c>
      <c r="E925" s="6">
        <f t="shared" si="596"/>
        <v>0</v>
      </c>
      <c r="F925" s="6">
        <f t="shared" si="604"/>
        <v>0</v>
      </c>
      <c r="G925" s="6">
        <f t="shared" si="605"/>
        <v>0</v>
      </c>
      <c r="H925" s="6">
        <f t="shared" si="606"/>
        <v>0</v>
      </c>
      <c r="I925" s="6">
        <f t="shared" si="607"/>
        <v>0</v>
      </c>
      <c r="J925" s="6">
        <f t="shared" si="608"/>
        <v>0</v>
      </c>
      <c r="K925" s="10"/>
    </row>
    <row r="926" spans="1:11">
      <c r="A926" s="8">
        <v>921</v>
      </c>
      <c r="B926" s="13" t="s">
        <v>2</v>
      </c>
      <c r="C926" s="6">
        <f t="shared" si="555"/>
        <v>0</v>
      </c>
      <c r="D926" s="6">
        <f t="shared" si="595"/>
        <v>0</v>
      </c>
      <c r="E926" s="6">
        <f t="shared" si="596"/>
        <v>0</v>
      </c>
      <c r="F926" s="6">
        <f t="shared" si="604"/>
        <v>0</v>
      </c>
      <c r="G926" s="6">
        <f t="shared" si="605"/>
        <v>0</v>
      </c>
      <c r="H926" s="6">
        <f t="shared" si="606"/>
        <v>0</v>
      </c>
      <c r="I926" s="6">
        <f t="shared" si="607"/>
        <v>0</v>
      </c>
      <c r="J926" s="6">
        <f t="shared" si="608"/>
        <v>0</v>
      </c>
      <c r="K926" s="10"/>
    </row>
    <row r="927" spans="1:11">
      <c r="A927" s="8">
        <v>922</v>
      </c>
      <c r="B927" s="10" t="s">
        <v>49</v>
      </c>
      <c r="C927" s="6">
        <f t="shared" si="555"/>
        <v>0</v>
      </c>
      <c r="D927" s="6">
        <f t="shared" si="595"/>
        <v>0</v>
      </c>
      <c r="E927" s="6">
        <f t="shared" si="596"/>
        <v>0</v>
      </c>
      <c r="F927" s="6">
        <f t="shared" si="604"/>
        <v>0</v>
      </c>
      <c r="G927" s="6">
        <f t="shared" si="605"/>
        <v>0</v>
      </c>
      <c r="H927" s="6">
        <f t="shared" si="606"/>
        <v>0</v>
      </c>
      <c r="I927" s="6">
        <f t="shared" si="607"/>
        <v>0</v>
      </c>
      <c r="J927" s="6">
        <f t="shared" si="608"/>
        <v>0</v>
      </c>
      <c r="K927" s="10"/>
    </row>
    <row r="928" spans="1:11">
      <c r="A928" s="8">
        <v>923</v>
      </c>
      <c r="B928" s="10" t="s">
        <v>50</v>
      </c>
      <c r="C928" s="6">
        <f t="shared" si="555"/>
        <v>75.099999999999994</v>
      </c>
      <c r="D928" s="6">
        <f>250-73.4-6.5-95</f>
        <v>75.099999999999994</v>
      </c>
      <c r="E928" s="6">
        <f t="shared" si="596"/>
        <v>0</v>
      </c>
      <c r="F928" s="6">
        <f t="shared" si="604"/>
        <v>0</v>
      </c>
      <c r="G928" s="6">
        <f t="shared" si="605"/>
        <v>0</v>
      </c>
      <c r="H928" s="6">
        <f t="shared" si="606"/>
        <v>0</v>
      </c>
      <c r="I928" s="6">
        <f t="shared" si="607"/>
        <v>0</v>
      </c>
      <c r="J928" s="6">
        <f t="shared" si="608"/>
        <v>0</v>
      </c>
      <c r="K928" s="10"/>
    </row>
    <row r="929" spans="1:11">
      <c r="A929" s="8">
        <v>924</v>
      </c>
      <c r="B929" s="10" t="s">
        <v>21</v>
      </c>
      <c r="C929" s="6">
        <f t="shared" si="555"/>
        <v>0</v>
      </c>
      <c r="D929" s="6">
        <f t="shared" ref="D929:D932" si="615">E929+F929+G929+H929+I929+J929+K929</f>
        <v>0</v>
      </c>
      <c r="E929" s="6">
        <f t="shared" si="596"/>
        <v>0</v>
      </c>
      <c r="F929" s="6">
        <f t="shared" si="604"/>
        <v>0</v>
      </c>
      <c r="G929" s="6">
        <f t="shared" si="605"/>
        <v>0</v>
      </c>
      <c r="H929" s="6">
        <f t="shared" si="606"/>
        <v>0</v>
      </c>
      <c r="I929" s="6">
        <f t="shared" si="607"/>
        <v>0</v>
      </c>
      <c r="J929" s="6">
        <f t="shared" si="608"/>
        <v>0</v>
      </c>
      <c r="K929" s="10"/>
    </row>
    <row r="930" spans="1:11" ht="25.5">
      <c r="A930" s="8">
        <v>925</v>
      </c>
      <c r="B930" s="13" t="s">
        <v>318</v>
      </c>
      <c r="C930" s="6">
        <f t="shared" si="555"/>
        <v>295</v>
      </c>
      <c r="D930" s="6">
        <f>D931+D932+D933+D934</f>
        <v>295</v>
      </c>
      <c r="E930" s="6">
        <f t="shared" si="596"/>
        <v>0</v>
      </c>
      <c r="F930" s="6">
        <f t="shared" si="604"/>
        <v>0</v>
      </c>
      <c r="G930" s="6">
        <f t="shared" si="605"/>
        <v>0</v>
      </c>
      <c r="H930" s="6">
        <f t="shared" si="606"/>
        <v>0</v>
      </c>
      <c r="I930" s="6">
        <f t="shared" si="607"/>
        <v>0</v>
      </c>
      <c r="J930" s="6">
        <f t="shared" si="608"/>
        <v>0</v>
      </c>
      <c r="K930" s="10"/>
    </row>
    <row r="931" spans="1:11">
      <c r="A931" s="8">
        <v>926</v>
      </c>
      <c r="B931" s="13" t="s">
        <v>2</v>
      </c>
      <c r="C931" s="6">
        <f t="shared" si="555"/>
        <v>0</v>
      </c>
      <c r="D931" s="6">
        <f t="shared" si="615"/>
        <v>0</v>
      </c>
      <c r="E931" s="6">
        <f t="shared" si="596"/>
        <v>0</v>
      </c>
      <c r="F931" s="6">
        <f t="shared" si="604"/>
        <v>0</v>
      </c>
      <c r="G931" s="6">
        <f t="shared" si="605"/>
        <v>0</v>
      </c>
      <c r="H931" s="6">
        <f t="shared" si="606"/>
        <v>0</v>
      </c>
      <c r="I931" s="6">
        <f t="shared" si="607"/>
        <v>0</v>
      </c>
      <c r="J931" s="6">
        <f t="shared" si="608"/>
        <v>0</v>
      </c>
      <c r="K931" s="10"/>
    </row>
    <row r="932" spans="1:11">
      <c r="A932" s="8">
        <v>927</v>
      </c>
      <c r="B932" s="10" t="s">
        <v>49</v>
      </c>
      <c r="C932" s="6">
        <f t="shared" si="555"/>
        <v>0</v>
      </c>
      <c r="D932" s="6">
        <f t="shared" si="615"/>
        <v>0</v>
      </c>
      <c r="E932" s="6">
        <f t="shared" si="596"/>
        <v>0</v>
      </c>
      <c r="F932" s="6">
        <f t="shared" si="604"/>
        <v>0</v>
      </c>
      <c r="G932" s="6">
        <f t="shared" si="605"/>
        <v>0</v>
      </c>
      <c r="H932" s="6">
        <f t="shared" si="606"/>
        <v>0</v>
      </c>
      <c r="I932" s="6">
        <f t="shared" si="607"/>
        <v>0</v>
      </c>
      <c r="J932" s="6">
        <f t="shared" si="608"/>
        <v>0</v>
      </c>
      <c r="K932" s="10"/>
    </row>
    <row r="933" spans="1:11">
      <c r="A933" s="8">
        <v>928</v>
      </c>
      <c r="B933" s="10" t="s">
        <v>50</v>
      </c>
      <c r="C933" s="6">
        <f t="shared" si="555"/>
        <v>295</v>
      </c>
      <c r="D933" s="6">
        <f>1000-705</f>
        <v>295</v>
      </c>
      <c r="E933" s="6">
        <f t="shared" si="596"/>
        <v>0</v>
      </c>
      <c r="F933" s="6">
        <f t="shared" si="604"/>
        <v>0</v>
      </c>
      <c r="G933" s="6">
        <f t="shared" si="605"/>
        <v>0</v>
      </c>
      <c r="H933" s="6">
        <f t="shared" si="606"/>
        <v>0</v>
      </c>
      <c r="I933" s="6">
        <f t="shared" si="607"/>
        <v>0</v>
      </c>
      <c r="J933" s="6">
        <f t="shared" si="608"/>
        <v>0</v>
      </c>
      <c r="K933" s="10"/>
    </row>
    <row r="934" spans="1:11">
      <c r="A934" s="8">
        <v>929</v>
      </c>
      <c r="B934" s="10" t="s">
        <v>21</v>
      </c>
      <c r="C934" s="6">
        <f t="shared" si="555"/>
        <v>0</v>
      </c>
      <c r="D934" s="6">
        <f t="shared" ref="D934:D947" si="616">E934+F934+G934+H934+I934+J934+K934</f>
        <v>0</v>
      </c>
      <c r="E934" s="6">
        <f t="shared" si="596"/>
        <v>0</v>
      </c>
      <c r="F934" s="6">
        <f t="shared" si="604"/>
        <v>0</v>
      </c>
      <c r="G934" s="6">
        <f t="shared" si="605"/>
        <v>0</v>
      </c>
      <c r="H934" s="6">
        <f t="shared" si="606"/>
        <v>0</v>
      </c>
      <c r="I934" s="6">
        <f t="shared" si="607"/>
        <v>0</v>
      </c>
      <c r="J934" s="6">
        <f t="shared" si="608"/>
        <v>0</v>
      </c>
      <c r="K934" s="10"/>
    </row>
    <row r="935" spans="1:11" ht="25.5">
      <c r="A935" s="8">
        <v>930</v>
      </c>
      <c r="B935" s="13" t="s">
        <v>319</v>
      </c>
      <c r="C935" s="6">
        <f t="shared" si="555"/>
        <v>4000</v>
      </c>
      <c r="D935" s="6">
        <f>D936+D937+D938+D939</f>
        <v>95</v>
      </c>
      <c r="E935" s="6">
        <f>E936+E937+E938+E939</f>
        <v>3905</v>
      </c>
      <c r="F935" s="6">
        <f t="shared" si="604"/>
        <v>0</v>
      </c>
      <c r="G935" s="6">
        <f t="shared" si="605"/>
        <v>0</v>
      </c>
      <c r="H935" s="6">
        <f t="shared" si="606"/>
        <v>0</v>
      </c>
      <c r="I935" s="6">
        <f t="shared" si="607"/>
        <v>0</v>
      </c>
      <c r="J935" s="6">
        <f t="shared" si="608"/>
        <v>0</v>
      </c>
      <c r="K935" s="10"/>
    </row>
    <row r="936" spans="1:11">
      <c r="A936" s="8">
        <v>931</v>
      </c>
      <c r="B936" s="13" t="s">
        <v>2</v>
      </c>
      <c r="C936" s="6">
        <f t="shared" si="555"/>
        <v>0</v>
      </c>
      <c r="D936" s="6">
        <f t="shared" si="616"/>
        <v>0</v>
      </c>
      <c r="E936" s="6">
        <f t="shared" si="596"/>
        <v>0</v>
      </c>
      <c r="F936" s="6">
        <f t="shared" si="604"/>
        <v>0</v>
      </c>
      <c r="G936" s="6">
        <f t="shared" si="605"/>
        <v>0</v>
      </c>
      <c r="H936" s="6">
        <f t="shared" si="606"/>
        <v>0</v>
      </c>
      <c r="I936" s="6">
        <f t="shared" si="607"/>
        <v>0</v>
      </c>
      <c r="J936" s="6">
        <f t="shared" si="608"/>
        <v>0</v>
      </c>
      <c r="K936" s="10"/>
    </row>
    <row r="937" spans="1:11">
      <c r="A937" s="8">
        <v>932</v>
      </c>
      <c r="B937" s="10" t="s">
        <v>49</v>
      </c>
      <c r="C937" s="6">
        <f t="shared" si="555"/>
        <v>0</v>
      </c>
      <c r="D937" s="6">
        <f t="shared" si="616"/>
        <v>0</v>
      </c>
      <c r="E937" s="6">
        <f t="shared" si="596"/>
        <v>0</v>
      </c>
      <c r="F937" s="6">
        <f t="shared" si="604"/>
        <v>0</v>
      </c>
      <c r="G937" s="6">
        <f t="shared" si="605"/>
        <v>0</v>
      </c>
      <c r="H937" s="6">
        <f t="shared" si="606"/>
        <v>0</v>
      </c>
      <c r="I937" s="6">
        <f t="shared" si="607"/>
        <v>0</v>
      </c>
      <c r="J937" s="6">
        <f t="shared" si="608"/>
        <v>0</v>
      </c>
      <c r="K937" s="10"/>
    </row>
    <row r="938" spans="1:11">
      <c r="A938" s="8">
        <v>933</v>
      </c>
      <c r="B938" s="10" t="s">
        <v>50</v>
      </c>
      <c r="C938" s="6">
        <f t="shared" si="555"/>
        <v>4000</v>
      </c>
      <c r="D938" s="6">
        <v>95</v>
      </c>
      <c r="E938" s="6">
        <v>3905</v>
      </c>
      <c r="F938" s="6">
        <f t="shared" si="604"/>
        <v>0</v>
      </c>
      <c r="G938" s="6">
        <f t="shared" si="605"/>
        <v>0</v>
      </c>
      <c r="H938" s="6">
        <f t="shared" si="606"/>
        <v>0</v>
      </c>
      <c r="I938" s="6">
        <f t="shared" si="607"/>
        <v>0</v>
      </c>
      <c r="J938" s="6">
        <f t="shared" si="608"/>
        <v>0</v>
      </c>
      <c r="K938" s="10"/>
    </row>
    <row r="939" spans="1:11">
      <c r="A939" s="8">
        <v>934</v>
      </c>
      <c r="B939" s="10" t="s">
        <v>21</v>
      </c>
      <c r="C939" s="6">
        <f t="shared" si="555"/>
        <v>0</v>
      </c>
      <c r="D939" s="6">
        <f t="shared" si="616"/>
        <v>0</v>
      </c>
      <c r="E939" s="6">
        <f t="shared" si="596"/>
        <v>0</v>
      </c>
      <c r="F939" s="6">
        <f t="shared" si="604"/>
        <v>0</v>
      </c>
      <c r="G939" s="6">
        <f t="shared" si="605"/>
        <v>0</v>
      </c>
      <c r="H939" s="6">
        <f t="shared" si="606"/>
        <v>0</v>
      </c>
      <c r="I939" s="6">
        <f t="shared" si="607"/>
        <v>0</v>
      </c>
      <c r="J939" s="6">
        <f t="shared" si="608"/>
        <v>0</v>
      </c>
      <c r="K939" s="10"/>
    </row>
    <row r="940" spans="1:11" ht="25.5">
      <c r="A940" s="8">
        <v>935</v>
      </c>
      <c r="B940" s="13" t="s">
        <v>327</v>
      </c>
      <c r="C940" s="6">
        <f t="shared" si="555"/>
        <v>0</v>
      </c>
      <c r="D940" s="6">
        <f>D941+D942+D947</f>
        <v>0</v>
      </c>
      <c r="E940" s="6">
        <f t="shared" si="596"/>
        <v>0</v>
      </c>
      <c r="F940" s="6">
        <f t="shared" si="604"/>
        <v>0</v>
      </c>
      <c r="G940" s="6">
        <f t="shared" si="605"/>
        <v>0</v>
      </c>
      <c r="H940" s="6">
        <f t="shared" si="606"/>
        <v>0</v>
      </c>
      <c r="I940" s="6">
        <f t="shared" si="607"/>
        <v>0</v>
      </c>
      <c r="J940" s="6">
        <f t="shared" si="608"/>
        <v>0</v>
      </c>
      <c r="K940" s="10"/>
    </row>
    <row r="941" spans="1:11">
      <c r="A941" s="8">
        <v>936</v>
      </c>
      <c r="B941" s="10" t="s">
        <v>328</v>
      </c>
      <c r="C941" s="6">
        <f t="shared" si="555"/>
        <v>0</v>
      </c>
      <c r="D941" s="6">
        <f t="shared" si="616"/>
        <v>0</v>
      </c>
      <c r="E941" s="6">
        <f t="shared" si="596"/>
        <v>0</v>
      </c>
      <c r="F941" s="6">
        <f t="shared" si="604"/>
        <v>0</v>
      </c>
      <c r="G941" s="6">
        <f t="shared" si="605"/>
        <v>0</v>
      </c>
      <c r="H941" s="6">
        <f t="shared" si="606"/>
        <v>0</v>
      </c>
      <c r="I941" s="6">
        <f t="shared" si="607"/>
        <v>0</v>
      </c>
      <c r="J941" s="6">
        <f t="shared" si="608"/>
        <v>0</v>
      </c>
      <c r="K941" s="10"/>
    </row>
    <row r="942" spans="1:11">
      <c r="A942" s="8">
        <v>937</v>
      </c>
      <c r="B942" s="10" t="s">
        <v>50</v>
      </c>
      <c r="C942" s="6">
        <f t="shared" si="555"/>
        <v>0</v>
      </c>
      <c r="D942" s="6">
        <f>100-100</f>
        <v>0</v>
      </c>
      <c r="E942" s="6">
        <f t="shared" si="596"/>
        <v>0</v>
      </c>
      <c r="F942" s="6">
        <f t="shared" si="604"/>
        <v>0</v>
      </c>
      <c r="G942" s="6">
        <f t="shared" si="605"/>
        <v>0</v>
      </c>
      <c r="H942" s="6">
        <f t="shared" si="606"/>
        <v>0</v>
      </c>
      <c r="I942" s="6">
        <f t="shared" si="607"/>
        <v>0</v>
      </c>
      <c r="J942" s="6">
        <f t="shared" si="608"/>
        <v>0</v>
      </c>
      <c r="K942" s="10"/>
    </row>
    <row r="943" spans="1:11">
      <c r="A943" s="8">
        <v>938</v>
      </c>
      <c r="B943" s="10" t="s">
        <v>329</v>
      </c>
      <c r="C943" s="6">
        <v>0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10"/>
    </row>
    <row r="944" spans="1:11" ht="38.25">
      <c r="A944" s="8">
        <v>939</v>
      </c>
      <c r="B944" s="13" t="s">
        <v>331</v>
      </c>
      <c r="C944" s="6">
        <v>0</v>
      </c>
      <c r="D944" s="6">
        <f>D945+D946+D947</f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10"/>
    </row>
    <row r="945" spans="1:11">
      <c r="A945" s="8">
        <v>940</v>
      </c>
      <c r="B945" s="10" t="s">
        <v>328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10"/>
    </row>
    <row r="946" spans="1:11">
      <c r="A946" s="8">
        <v>941</v>
      </c>
      <c r="B946" s="10" t="s">
        <v>50</v>
      </c>
      <c r="C946" s="6">
        <v>0</v>
      </c>
      <c r="D946" s="6">
        <f>705-705</f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10"/>
    </row>
    <row r="947" spans="1:11">
      <c r="A947" s="8">
        <v>942</v>
      </c>
      <c r="B947" s="10" t="s">
        <v>329</v>
      </c>
      <c r="C947" s="6">
        <v>0</v>
      </c>
      <c r="D947" s="6">
        <f t="shared" si="616"/>
        <v>0</v>
      </c>
      <c r="E947" s="6">
        <f t="shared" si="596"/>
        <v>0</v>
      </c>
      <c r="F947" s="6">
        <f t="shared" si="604"/>
        <v>0</v>
      </c>
      <c r="G947" s="6">
        <f t="shared" si="605"/>
        <v>0</v>
      </c>
      <c r="H947" s="6">
        <f t="shared" si="606"/>
        <v>0</v>
      </c>
      <c r="I947" s="6">
        <f t="shared" si="607"/>
        <v>0</v>
      </c>
      <c r="J947" s="6">
        <f t="shared" si="608"/>
        <v>0</v>
      </c>
      <c r="K947" s="10"/>
    </row>
    <row r="948" spans="1:11" ht="27">
      <c r="A948" s="8">
        <v>943</v>
      </c>
      <c r="B948" s="12" t="s">
        <v>51</v>
      </c>
      <c r="C948" s="5">
        <f t="shared" si="555"/>
        <v>3831.4</v>
      </c>
      <c r="D948" s="5">
        <f>D950+D951+D952</f>
        <v>3599.2000000000003</v>
      </c>
      <c r="E948" s="5">
        <f>E951</f>
        <v>232.2</v>
      </c>
      <c r="F948" s="5">
        <f t="shared" si="604"/>
        <v>0</v>
      </c>
      <c r="G948" s="5">
        <f t="shared" si="605"/>
        <v>0</v>
      </c>
      <c r="H948" s="5">
        <f t="shared" si="606"/>
        <v>0</v>
      </c>
      <c r="I948" s="5">
        <f t="shared" si="607"/>
        <v>0</v>
      </c>
      <c r="J948" s="5">
        <f t="shared" si="608"/>
        <v>0</v>
      </c>
      <c r="K948" s="11"/>
    </row>
    <row r="949" spans="1:11">
      <c r="A949" s="8">
        <v>944</v>
      </c>
      <c r="B949" s="12" t="s">
        <v>2</v>
      </c>
      <c r="C949" s="6">
        <f t="shared" ref="C949" si="617">D949+E949+F949+G949+H949+I949+J949</f>
        <v>0</v>
      </c>
      <c r="D949" s="6">
        <f t="shared" ref="D949" si="618">E949+F949+G949+H949+I949+J949+K949</f>
        <v>0</v>
      </c>
      <c r="E949" s="6">
        <f t="shared" si="596"/>
        <v>0</v>
      </c>
      <c r="F949" s="6">
        <f t="shared" si="604"/>
        <v>0</v>
      </c>
      <c r="G949" s="6">
        <f t="shared" si="605"/>
        <v>0</v>
      </c>
      <c r="H949" s="6">
        <f t="shared" si="606"/>
        <v>0</v>
      </c>
      <c r="I949" s="6">
        <f t="shared" si="607"/>
        <v>0</v>
      </c>
      <c r="J949" s="6">
        <f t="shared" si="608"/>
        <v>0</v>
      </c>
      <c r="K949" s="10"/>
    </row>
    <row r="950" spans="1:11">
      <c r="A950" s="8">
        <v>945</v>
      </c>
      <c r="B950" s="10" t="s">
        <v>3</v>
      </c>
      <c r="C950" s="6">
        <f t="shared" si="555"/>
        <v>0</v>
      </c>
      <c r="D950" s="6">
        <f t="shared" si="595"/>
        <v>0</v>
      </c>
      <c r="E950" s="6">
        <f t="shared" si="596"/>
        <v>0</v>
      </c>
      <c r="F950" s="6">
        <f t="shared" si="604"/>
        <v>0</v>
      </c>
      <c r="G950" s="6">
        <f t="shared" si="605"/>
        <v>0</v>
      </c>
      <c r="H950" s="6">
        <f t="shared" si="606"/>
        <v>0</v>
      </c>
      <c r="I950" s="6">
        <f t="shared" si="607"/>
        <v>0</v>
      </c>
      <c r="J950" s="6">
        <f t="shared" si="608"/>
        <v>0</v>
      </c>
      <c r="K950" s="10"/>
    </row>
    <row r="951" spans="1:11">
      <c r="A951" s="8">
        <v>946</v>
      </c>
      <c r="B951" s="10" t="s">
        <v>4</v>
      </c>
      <c r="C951" s="6">
        <f t="shared" si="555"/>
        <v>3831.4</v>
      </c>
      <c r="D951" s="6">
        <f>D956+D961</f>
        <v>3599.2000000000003</v>
      </c>
      <c r="E951" s="6">
        <f>E956+E961</f>
        <v>232.2</v>
      </c>
      <c r="F951" s="6">
        <f t="shared" si="604"/>
        <v>0</v>
      </c>
      <c r="G951" s="6">
        <f t="shared" si="605"/>
        <v>0</v>
      </c>
      <c r="H951" s="6">
        <f t="shared" si="606"/>
        <v>0</v>
      </c>
      <c r="I951" s="6">
        <f t="shared" si="607"/>
        <v>0</v>
      </c>
      <c r="J951" s="6">
        <f t="shared" si="608"/>
        <v>0</v>
      </c>
      <c r="K951" s="10"/>
    </row>
    <row r="952" spans="1:11">
      <c r="A952" s="8">
        <v>947</v>
      </c>
      <c r="B952" s="10" t="s">
        <v>23</v>
      </c>
      <c r="C952" s="6">
        <f t="shared" si="555"/>
        <v>0</v>
      </c>
      <c r="D952" s="6">
        <f t="shared" si="595"/>
        <v>0</v>
      </c>
      <c r="E952" s="6">
        <f t="shared" si="596"/>
        <v>0</v>
      </c>
      <c r="F952" s="6">
        <f t="shared" si="604"/>
        <v>0</v>
      </c>
      <c r="G952" s="6">
        <f t="shared" si="605"/>
        <v>0</v>
      </c>
      <c r="H952" s="6">
        <f t="shared" si="606"/>
        <v>0</v>
      </c>
      <c r="I952" s="6">
        <f t="shared" si="607"/>
        <v>0</v>
      </c>
      <c r="J952" s="6">
        <f t="shared" si="608"/>
        <v>0</v>
      </c>
      <c r="K952" s="10"/>
    </row>
    <row r="953" spans="1:11" ht="27.75" customHeight="1">
      <c r="A953" s="8">
        <v>948</v>
      </c>
      <c r="B953" s="13" t="s">
        <v>304</v>
      </c>
      <c r="C953" s="6">
        <f t="shared" si="555"/>
        <v>3631.7000000000003</v>
      </c>
      <c r="D953" s="6">
        <f>D955+D956+D957</f>
        <v>3470.2000000000003</v>
      </c>
      <c r="E953" s="6">
        <f>E954+E955+E956+E957</f>
        <v>161.5</v>
      </c>
      <c r="F953" s="6">
        <f t="shared" si="604"/>
        <v>0</v>
      </c>
      <c r="G953" s="6">
        <f t="shared" si="605"/>
        <v>0</v>
      </c>
      <c r="H953" s="6">
        <f t="shared" si="606"/>
        <v>0</v>
      </c>
      <c r="I953" s="6">
        <f t="shared" si="607"/>
        <v>0</v>
      </c>
      <c r="J953" s="6">
        <f t="shared" si="608"/>
        <v>0</v>
      </c>
      <c r="K953" s="10"/>
    </row>
    <row r="954" spans="1:11" ht="15" customHeight="1">
      <c r="A954" s="8">
        <v>949</v>
      </c>
      <c r="B954" s="13" t="s">
        <v>2</v>
      </c>
      <c r="C954" s="6">
        <f t="shared" ref="C954" si="619">D954+E954+F954+G954+H954+I954+J954</f>
        <v>0</v>
      </c>
      <c r="D954" s="6">
        <f t="shared" ref="D954" si="620">E954+F954+G954+H954+I954+J954+K954</f>
        <v>0</v>
      </c>
      <c r="E954" s="6">
        <f t="shared" si="596"/>
        <v>0</v>
      </c>
      <c r="F954" s="6">
        <f t="shared" si="604"/>
        <v>0</v>
      </c>
      <c r="G954" s="6">
        <f t="shared" si="605"/>
        <v>0</v>
      </c>
      <c r="H954" s="6">
        <f t="shared" si="606"/>
        <v>0</v>
      </c>
      <c r="I954" s="6">
        <f t="shared" si="607"/>
        <v>0</v>
      </c>
      <c r="J954" s="6">
        <f t="shared" si="608"/>
        <v>0</v>
      </c>
      <c r="K954" s="10"/>
    </row>
    <row r="955" spans="1:11">
      <c r="A955" s="8">
        <v>950</v>
      </c>
      <c r="B955" s="10" t="s">
        <v>29</v>
      </c>
      <c r="C955" s="6">
        <f t="shared" si="555"/>
        <v>0</v>
      </c>
      <c r="D955" s="6">
        <f t="shared" si="595"/>
        <v>0</v>
      </c>
      <c r="E955" s="6">
        <f t="shared" si="596"/>
        <v>0</v>
      </c>
      <c r="F955" s="6">
        <f t="shared" si="604"/>
        <v>0</v>
      </c>
      <c r="G955" s="6">
        <f t="shared" si="605"/>
        <v>0</v>
      </c>
      <c r="H955" s="6">
        <f t="shared" si="606"/>
        <v>0</v>
      </c>
      <c r="I955" s="6">
        <f t="shared" si="607"/>
        <v>0</v>
      </c>
      <c r="J955" s="6">
        <f t="shared" si="608"/>
        <v>0</v>
      </c>
      <c r="K955" s="10"/>
    </row>
    <row r="956" spans="1:11">
      <c r="A956" s="8">
        <v>951</v>
      </c>
      <c r="B956" s="10" t="s">
        <v>30</v>
      </c>
      <c r="C956" s="6">
        <f t="shared" si="555"/>
        <v>3631.7000000000003</v>
      </c>
      <c r="D956" s="6">
        <f>5952-419-152-219.7-100-347.7-490-503.4-200-50</f>
        <v>3470.2000000000003</v>
      </c>
      <c r="E956" s="6">
        <v>161.5</v>
      </c>
      <c r="F956" s="6">
        <f t="shared" si="604"/>
        <v>0</v>
      </c>
      <c r="G956" s="6">
        <f t="shared" si="605"/>
        <v>0</v>
      </c>
      <c r="H956" s="6">
        <f t="shared" si="606"/>
        <v>0</v>
      </c>
      <c r="I956" s="6">
        <f t="shared" si="607"/>
        <v>0</v>
      </c>
      <c r="J956" s="6">
        <f t="shared" si="608"/>
        <v>0</v>
      </c>
      <c r="K956" s="10"/>
    </row>
    <row r="957" spans="1:11">
      <c r="A957" s="8">
        <v>952</v>
      </c>
      <c r="B957" s="10" t="s">
        <v>5</v>
      </c>
      <c r="C957" s="6">
        <f t="shared" si="555"/>
        <v>0</v>
      </c>
      <c r="D957" s="6">
        <f t="shared" ref="D957:D962" si="621">E957+F957+G957+H957+I957+J957+K957</f>
        <v>0</v>
      </c>
      <c r="E957" s="6">
        <f t="shared" si="596"/>
        <v>0</v>
      </c>
      <c r="F957" s="6">
        <f t="shared" si="604"/>
        <v>0</v>
      </c>
      <c r="G957" s="6">
        <f t="shared" si="605"/>
        <v>0</v>
      </c>
      <c r="H957" s="6">
        <f t="shared" si="606"/>
        <v>0</v>
      </c>
      <c r="I957" s="6">
        <f t="shared" si="607"/>
        <v>0</v>
      </c>
      <c r="J957" s="6">
        <f t="shared" si="608"/>
        <v>0</v>
      </c>
      <c r="K957" s="10"/>
    </row>
    <row r="958" spans="1:11" ht="38.25">
      <c r="A958" s="8">
        <v>953</v>
      </c>
      <c r="B958" s="62" t="s">
        <v>315</v>
      </c>
      <c r="C958" s="6">
        <f t="shared" si="555"/>
        <v>199.7</v>
      </c>
      <c r="D958" s="6">
        <f>D959+D960+D961+D962</f>
        <v>129</v>
      </c>
      <c r="E958" s="6">
        <f>E959+E960+E961+E962</f>
        <v>70.7</v>
      </c>
      <c r="F958" s="6">
        <f t="shared" si="604"/>
        <v>0</v>
      </c>
      <c r="G958" s="6">
        <f t="shared" si="605"/>
        <v>0</v>
      </c>
      <c r="H958" s="6">
        <f t="shared" si="606"/>
        <v>0</v>
      </c>
      <c r="I958" s="6">
        <f t="shared" si="607"/>
        <v>0</v>
      </c>
      <c r="J958" s="6">
        <f t="shared" si="608"/>
        <v>0</v>
      </c>
      <c r="K958" s="10"/>
    </row>
    <row r="959" spans="1:11">
      <c r="A959" s="8">
        <v>954</v>
      </c>
      <c r="B959" s="13" t="s">
        <v>2</v>
      </c>
      <c r="C959" s="6">
        <f t="shared" ref="C959:C962" si="622">D959+E959+F959+G959+H959+I959+J959</f>
        <v>0</v>
      </c>
      <c r="D959" s="6">
        <f t="shared" si="621"/>
        <v>0</v>
      </c>
      <c r="E959" s="6">
        <f t="shared" si="596"/>
        <v>0</v>
      </c>
      <c r="F959" s="6">
        <f t="shared" si="604"/>
        <v>0</v>
      </c>
      <c r="G959" s="6">
        <f t="shared" si="605"/>
        <v>0</v>
      </c>
      <c r="H959" s="6">
        <f t="shared" si="606"/>
        <v>0</v>
      </c>
      <c r="I959" s="6">
        <f t="shared" si="607"/>
        <v>0</v>
      </c>
      <c r="J959" s="6">
        <f t="shared" si="608"/>
        <v>0</v>
      </c>
      <c r="K959" s="10"/>
    </row>
    <row r="960" spans="1:11">
      <c r="A960" s="8">
        <v>955</v>
      </c>
      <c r="B960" s="10" t="s">
        <v>29</v>
      </c>
      <c r="C960" s="6">
        <f t="shared" si="622"/>
        <v>0</v>
      </c>
      <c r="D960" s="6">
        <f t="shared" si="621"/>
        <v>0</v>
      </c>
      <c r="E960" s="6">
        <f t="shared" si="596"/>
        <v>0</v>
      </c>
      <c r="F960" s="6">
        <f t="shared" si="604"/>
        <v>0</v>
      </c>
      <c r="G960" s="6">
        <f t="shared" si="605"/>
        <v>0</v>
      </c>
      <c r="H960" s="6">
        <f t="shared" si="606"/>
        <v>0</v>
      </c>
      <c r="I960" s="6">
        <f t="shared" si="607"/>
        <v>0</v>
      </c>
      <c r="J960" s="6">
        <f t="shared" si="608"/>
        <v>0</v>
      </c>
      <c r="K960" s="10"/>
    </row>
    <row r="961" spans="1:11">
      <c r="A961" s="8">
        <v>956</v>
      </c>
      <c r="B961" s="10" t="s">
        <v>30</v>
      </c>
      <c r="C961" s="6">
        <f t="shared" si="622"/>
        <v>199.7</v>
      </c>
      <c r="D961" s="6">
        <f>200-71</f>
        <v>129</v>
      </c>
      <c r="E961" s="6">
        <v>70.7</v>
      </c>
      <c r="F961" s="6">
        <f t="shared" si="604"/>
        <v>0</v>
      </c>
      <c r="G961" s="6">
        <f t="shared" si="605"/>
        <v>0</v>
      </c>
      <c r="H961" s="6">
        <f t="shared" si="606"/>
        <v>0</v>
      </c>
      <c r="I961" s="6">
        <f t="shared" si="607"/>
        <v>0</v>
      </c>
      <c r="J961" s="6">
        <f t="shared" si="608"/>
        <v>0</v>
      </c>
      <c r="K961" s="10"/>
    </row>
    <row r="962" spans="1:11">
      <c r="A962" s="8">
        <v>957</v>
      </c>
      <c r="B962" s="10" t="s">
        <v>5</v>
      </c>
      <c r="C962" s="6">
        <f t="shared" si="622"/>
        <v>0</v>
      </c>
      <c r="D962" s="6">
        <f t="shared" si="621"/>
        <v>0</v>
      </c>
      <c r="E962" s="6">
        <f t="shared" si="596"/>
        <v>0</v>
      </c>
      <c r="F962" s="6">
        <f t="shared" si="604"/>
        <v>0</v>
      </c>
      <c r="G962" s="6">
        <f t="shared" si="605"/>
        <v>0</v>
      </c>
      <c r="H962" s="6">
        <f t="shared" si="606"/>
        <v>0</v>
      </c>
      <c r="I962" s="6">
        <f t="shared" si="607"/>
        <v>0</v>
      </c>
      <c r="J962" s="6">
        <f t="shared" si="608"/>
        <v>0</v>
      </c>
      <c r="K962" s="10"/>
    </row>
    <row r="963" spans="1:11" ht="27">
      <c r="A963" s="8">
        <v>958</v>
      </c>
      <c r="B963" s="12" t="s">
        <v>52</v>
      </c>
      <c r="C963" s="5">
        <f t="shared" ref="C963:J964" si="623">D963+E963+F963+G963+H963+I963+J963</f>
        <v>0</v>
      </c>
      <c r="D963" s="5">
        <f t="shared" si="623"/>
        <v>0</v>
      </c>
      <c r="E963" s="5">
        <f t="shared" si="623"/>
        <v>0</v>
      </c>
      <c r="F963" s="5">
        <f t="shared" si="623"/>
        <v>0</v>
      </c>
      <c r="G963" s="5">
        <f t="shared" si="623"/>
        <v>0</v>
      </c>
      <c r="H963" s="5">
        <f t="shared" si="623"/>
        <v>0</v>
      </c>
      <c r="I963" s="5">
        <f t="shared" si="623"/>
        <v>0</v>
      </c>
      <c r="J963" s="5">
        <f t="shared" si="623"/>
        <v>0</v>
      </c>
      <c r="K963" s="11"/>
    </row>
    <row r="964" spans="1:11">
      <c r="A964" s="8">
        <v>959</v>
      </c>
      <c r="B964" s="12" t="s">
        <v>2</v>
      </c>
      <c r="C964" s="6">
        <f t="shared" si="623"/>
        <v>0</v>
      </c>
      <c r="D964" s="6">
        <f t="shared" si="623"/>
        <v>0</v>
      </c>
      <c r="E964" s="6">
        <f t="shared" si="623"/>
        <v>0</v>
      </c>
      <c r="F964" s="6">
        <f t="shared" si="623"/>
        <v>0</v>
      </c>
      <c r="G964" s="6">
        <f t="shared" si="623"/>
        <v>0</v>
      </c>
      <c r="H964" s="6">
        <f t="shared" si="623"/>
        <v>0</v>
      </c>
      <c r="I964" s="6">
        <f t="shared" si="623"/>
        <v>0</v>
      </c>
      <c r="J964" s="6">
        <f t="shared" si="623"/>
        <v>0</v>
      </c>
      <c r="K964" s="10"/>
    </row>
    <row r="965" spans="1:11">
      <c r="A965" s="8">
        <v>960</v>
      </c>
      <c r="B965" s="10" t="s">
        <v>3</v>
      </c>
      <c r="C965" s="6">
        <f t="shared" ref="C965:J966" si="624">D965+E965+F965+G965+H965+I965+J965</f>
        <v>0</v>
      </c>
      <c r="D965" s="6">
        <f t="shared" si="624"/>
        <v>0</v>
      </c>
      <c r="E965" s="6">
        <f t="shared" si="624"/>
        <v>0</v>
      </c>
      <c r="F965" s="6">
        <f t="shared" si="624"/>
        <v>0</v>
      </c>
      <c r="G965" s="6">
        <f t="shared" si="624"/>
        <v>0</v>
      </c>
      <c r="H965" s="6">
        <f t="shared" si="624"/>
        <v>0</v>
      </c>
      <c r="I965" s="6">
        <f t="shared" si="624"/>
        <v>0</v>
      </c>
      <c r="J965" s="6">
        <f t="shared" si="624"/>
        <v>0</v>
      </c>
      <c r="K965" s="10"/>
    </row>
    <row r="966" spans="1:11">
      <c r="A966" s="8">
        <v>961</v>
      </c>
      <c r="B966" s="10" t="s">
        <v>4</v>
      </c>
      <c r="C966" s="6">
        <f t="shared" si="624"/>
        <v>0</v>
      </c>
      <c r="D966" s="6">
        <f t="shared" si="624"/>
        <v>0</v>
      </c>
      <c r="E966" s="6">
        <f t="shared" si="624"/>
        <v>0</v>
      </c>
      <c r="F966" s="6">
        <f t="shared" si="624"/>
        <v>0</v>
      </c>
      <c r="G966" s="6">
        <f t="shared" si="624"/>
        <v>0</v>
      </c>
      <c r="H966" s="6">
        <f t="shared" si="624"/>
        <v>0</v>
      </c>
      <c r="I966" s="6">
        <f t="shared" si="624"/>
        <v>0</v>
      </c>
      <c r="J966" s="6">
        <f t="shared" si="624"/>
        <v>0</v>
      </c>
      <c r="K966" s="10"/>
    </row>
    <row r="967" spans="1:11">
      <c r="A967" s="8">
        <v>962</v>
      </c>
      <c r="B967" s="10" t="s">
        <v>15</v>
      </c>
      <c r="C967" s="6"/>
      <c r="D967" s="6"/>
      <c r="E967" s="6"/>
      <c r="F967" s="6"/>
      <c r="G967" s="6"/>
      <c r="H967" s="6"/>
      <c r="I967" s="6"/>
      <c r="J967" s="6"/>
      <c r="K967" s="10"/>
    </row>
    <row r="968" spans="1:11" ht="25.5">
      <c r="A968" s="8">
        <v>963</v>
      </c>
      <c r="B968" s="41" t="s">
        <v>61</v>
      </c>
      <c r="C968" s="6">
        <f t="shared" ref="C968:C969" si="625">D968+E968+F968+G968+H968+I968+J968</f>
        <v>0</v>
      </c>
      <c r="D968" s="6">
        <v>0</v>
      </c>
      <c r="E968" s="6">
        <f t="shared" ref="E968:E969" si="626">F968+G968+H968+I968+J968+K968+L968</f>
        <v>0</v>
      </c>
      <c r="F968" s="6">
        <f t="shared" ref="F968:F969" si="627">G968+H968+I968+J968+K968+L968+M968</f>
        <v>0</v>
      </c>
      <c r="G968" s="6">
        <f t="shared" ref="G968:G969" si="628">H968+I968+J968+K968+L968+M968+N968</f>
        <v>0</v>
      </c>
      <c r="H968" s="6">
        <f t="shared" ref="H968:H969" si="629">I968+J968+K968+L968+M968+N968+O968</f>
        <v>0</v>
      </c>
      <c r="I968" s="6">
        <f t="shared" ref="I968:I969" si="630">J968+K968+L968+M968+N968+O968+P968</f>
        <v>0</v>
      </c>
      <c r="J968" s="6">
        <f t="shared" ref="J968:J969" si="631">K968+L968+M968+N968+O968+P968+Q968</f>
        <v>0</v>
      </c>
      <c r="K968" s="10"/>
    </row>
    <row r="969" spans="1:11">
      <c r="A969" s="8">
        <v>964</v>
      </c>
      <c r="B969" s="41" t="s">
        <v>2</v>
      </c>
      <c r="C969" s="6">
        <f t="shared" si="625"/>
        <v>0</v>
      </c>
      <c r="D969" s="6">
        <f t="shared" ref="D969" si="632">E969+F969+G969+H969+I969+J969+K969</f>
        <v>0</v>
      </c>
      <c r="E969" s="6">
        <f t="shared" si="626"/>
        <v>0</v>
      </c>
      <c r="F969" s="6">
        <f t="shared" si="627"/>
        <v>0</v>
      </c>
      <c r="G969" s="6">
        <f t="shared" si="628"/>
        <v>0</v>
      </c>
      <c r="H969" s="6">
        <f t="shared" si="629"/>
        <v>0</v>
      </c>
      <c r="I969" s="6">
        <f t="shared" si="630"/>
        <v>0</v>
      </c>
      <c r="J969" s="6">
        <f t="shared" si="631"/>
        <v>0</v>
      </c>
      <c r="K969" s="10"/>
    </row>
    <row r="970" spans="1:11">
      <c r="A970" s="8">
        <v>965</v>
      </c>
      <c r="B970" s="10" t="s">
        <v>3</v>
      </c>
      <c r="C970" s="6">
        <f t="shared" ref="C970:C976" si="633">D970+E970+F970+G970+H970+I970+J970</f>
        <v>0</v>
      </c>
      <c r="D970" s="6">
        <f t="shared" ref="D970" si="634">E970+F970+G970+H970+I970+J970+K970</f>
        <v>0</v>
      </c>
      <c r="E970" s="6">
        <f t="shared" ref="E970:E976" si="635">F970+G970+H970+I970+J970+K970+L970</f>
        <v>0</v>
      </c>
      <c r="F970" s="6">
        <f t="shared" ref="F970:F976" si="636">G970+H970+I970+J970+K970+L970+M970</f>
        <v>0</v>
      </c>
      <c r="G970" s="6">
        <f t="shared" ref="G970:G976" si="637">H970+I970+J970+K970+L970+M970+N970</f>
        <v>0</v>
      </c>
      <c r="H970" s="6">
        <f t="shared" ref="H970:H976" si="638">I970+J970+K970+L970+M970+N970+O970</f>
        <v>0</v>
      </c>
      <c r="I970" s="6">
        <f t="shared" ref="I970:I976" si="639">J970+K970+L970+M970+N970+O970+P970</f>
        <v>0</v>
      </c>
      <c r="J970" s="6">
        <f t="shared" ref="J970:J976" si="640">K970+L970+M970+N970+O970+P970+Q970</f>
        <v>0</v>
      </c>
      <c r="K970" s="10"/>
    </row>
    <row r="971" spans="1:11">
      <c r="A971" s="8">
        <v>966</v>
      </c>
      <c r="B971" s="10" t="s">
        <v>4</v>
      </c>
      <c r="C971" s="6">
        <v>0</v>
      </c>
      <c r="D971" s="6">
        <v>0</v>
      </c>
      <c r="E971" s="6">
        <f t="shared" si="635"/>
        <v>0</v>
      </c>
      <c r="F971" s="6">
        <f t="shared" si="636"/>
        <v>0</v>
      </c>
      <c r="G971" s="6">
        <f t="shared" si="637"/>
        <v>0</v>
      </c>
      <c r="H971" s="6">
        <f t="shared" si="638"/>
        <v>0</v>
      </c>
      <c r="I971" s="6">
        <f t="shared" si="639"/>
        <v>0</v>
      </c>
      <c r="J971" s="6">
        <f t="shared" si="640"/>
        <v>0</v>
      </c>
      <c r="K971" s="10"/>
    </row>
    <row r="972" spans="1:11" ht="27">
      <c r="A972" s="8">
        <v>967</v>
      </c>
      <c r="B972" s="12" t="s">
        <v>52</v>
      </c>
      <c r="C972" s="5">
        <f t="shared" ref="C972:J973" si="641">D972+E972+F972+G972+H972+I972+J972</f>
        <v>0</v>
      </c>
      <c r="D972" s="5">
        <f t="shared" si="641"/>
        <v>0</v>
      </c>
      <c r="E972" s="5">
        <f t="shared" si="641"/>
        <v>0</v>
      </c>
      <c r="F972" s="5">
        <f t="shared" si="641"/>
        <v>0</v>
      </c>
      <c r="G972" s="5">
        <f t="shared" si="641"/>
        <v>0</v>
      </c>
      <c r="H972" s="5">
        <f t="shared" si="641"/>
        <v>0</v>
      </c>
      <c r="I972" s="5">
        <f t="shared" si="641"/>
        <v>0</v>
      </c>
      <c r="J972" s="5">
        <f t="shared" si="641"/>
        <v>0</v>
      </c>
      <c r="K972" s="11"/>
    </row>
    <row r="973" spans="1:11">
      <c r="A973" s="8">
        <v>968</v>
      </c>
      <c r="B973" s="12" t="s">
        <v>2</v>
      </c>
      <c r="C973" s="6">
        <f t="shared" si="641"/>
        <v>0</v>
      </c>
      <c r="D973" s="6">
        <f t="shared" si="641"/>
        <v>0</v>
      </c>
      <c r="E973" s="6">
        <f t="shared" si="641"/>
        <v>0</v>
      </c>
      <c r="F973" s="6">
        <f t="shared" si="641"/>
        <v>0</v>
      </c>
      <c r="G973" s="6">
        <f t="shared" si="641"/>
        <v>0</v>
      </c>
      <c r="H973" s="6">
        <f t="shared" si="641"/>
        <v>0</v>
      </c>
      <c r="I973" s="6">
        <f t="shared" si="641"/>
        <v>0</v>
      </c>
      <c r="J973" s="6">
        <f t="shared" si="641"/>
        <v>0</v>
      </c>
      <c r="K973" s="10"/>
    </row>
    <row r="974" spans="1:11">
      <c r="A974" s="8">
        <v>969</v>
      </c>
      <c r="B974" s="10" t="s">
        <v>3</v>
      </c>
      <c r="C974" s="6">
        <f t="shared" ref="C974:J975" si="642">D974+E974+F974+G974+H974+I974+J974</f>
        <v>0</v>
      </c>
      <c r="D974" s="6">
        <f t="shared" si="642"/>
        <v>0</v>
      </c>
      <c r="E974" s="6">
        <f t="shared" si="642"/>
        <v>0</v>
      </c>
      <c r="F974" s="6">
        <f t="shared" si="642"/>
        <v>0</v>
      </c>
      <c r="G974" s="6">
        <f t="shared" si="642"/>
        <v>0</v>
      </c>
      <c r="H974" s="6">
        <f t="shared" si="642"/>
        <v>0</v>
      </c>
      <c r="I974" s="6">
        <f t="shared" si="642"/>
        <v>0</v>
      </c>
      <c r="J974" s="6">
        <f t="shared" si="642"/>
        <v>0</v>
      </c>
      <c r="K974" s="10"/>
    </row>
    <row r="975" spans="1:11">
      <c r="A975" s="8">
        <v>970</v>
      </c>
      <c r="B975" s="10" t="s">
        <v>4</v>
      </c>
      <c r="C975" s="6">
        <f t="shared" si="642"/>
        <v>0</v>
      </c>
      <c r="D975" s="6">
        <f t="shared" si="642"/>
        <v>0</v>
      </c>
      <c r="E975" s="6">
        <f t="shared" si="642"/>
        <v>0</v>
      </c>
      <c r="F975" s="6">
        <f t="shared" si="642"/>
        <v>0</v>
      </c>
      <c r="G975" s="6">
        <f t="shared" si="642"/>
        <v>0</v>
      </c>
      <c r="H975" s="6">
        <f t="shared" si="642"/>
        <v>0</v>
      </c>
      <c r="I975" s="6">
        <f t="shared" si="642"/>
        <v>0</v>
      </c>
      <c r="J975" s="6">
        <f t="shared" si="642"/>
        <v>0</v>
      </c>
      <c r="K975" s="10"/>
    </row>
    <row r="976" spans="1:11">
      <c r="A976" s="8">
        <v>971</v>
      </c>
      <c r="B976" s="10" t="s">
        <v>23</v>
      </c>
      <c r="C976" s="6">
        <f t="shared" si="633"/>
        <v>0</v>
      </c>
      <c r="D976" s="6">
        <f t="shared" ref="D976" si="643">E976+F976+G976+H976+I976+J976+K976</f>
        <v>0</v>
      </c>
      <c r="E976" s="6">
        <f t="shared" si="635"/>
        <v>0</v>
      </c>
      <c r="F976" s="6">
        <f t="shared" si="636"/>
        <v>0</v>
      </c>
      <c r="G976" s="6">
        <f t="shared" si="637"/>
        <v>0</v>
      </c>
      <c r="H976" s="6">
        <f t="shared" si="638"/>
        <v>0</v>
      </c>
      <c r="I976" s="6">
        <f t="shared" si="639"/>
        <v>0</v>
      </c>
      <c r="J976" s="6">
        <f t="shared" si="640"/>
        <v>0</v>
      </c>
      <c r="K976" s="10"/>
    </row>
    <row r="977" spans="1:11" ht="15" customHeight="1">
      <c r="A977" s="8">
        <v>972</v>
      </c>
      <c r="B977" s="69" t="s">
        <v>286</v>
      </c>
      <c r="C977" s="70"/>
      <c r="D977" s="70"/>
      <c r="E977" s="70"/>
      <c r="F977" s="70"/>
      <c r="G977" s="70"/>
      <c r="H977" s="70"/>
      <c r="I977" s="70"/>
      <c r="J977" s="70"/>
      <c r="K977" s="71"/>
    </row>
    <row r="978" spans="1:11">
      <c r="A978" s="8">
        <v>973</v>
      </c>
      <c r="B978" s="41" t="s">
        <v>84</v>
      </c>
      <c r="C978" s="9">
        <f>D978+E978+F978+G978+H978+I978+J978</f>
        <v>189523.9</v>
      </c>
      <c r="D978" s="9">
        <f>D980+D981+D982</f>
        <v>41023.399999999994</v>
      </c>
      <c r="E978" s="9">
        <f>E980+E981+E982</f>
        <v>24157</v>
      </c>
      <c r="F978" s="9">
        <f t="shared" ref="F978:J978" si="644">F980+F981+F982</f>
        <v>4802.8999999999996</v>
      </c>
      <c r="G978" s="9">
        <f t="shared" si="644"/>
        <v>13289.7</v>
      </c>
      <c r="H978" s="9">
        <f t="shared" si="644"/>
        <v>33528.400000000001</v>
      </c>
      <c r="I978" s="9">
        <f t="shared" si="644"/>
        <v>35050</v>
      </c>
      <c r="J978" s="9">
        <f t="shared" si="644"/>
        <v>37672.5</v>
      </c>
      <c r="K978" s="10"/>
    </row>
    <row r="979" spans="1:11">
      <c r="A979" s="8">
        <v>974</v>
      </c>
      <c r="B979" s="41" t="s">
        <v>2</v>
      </c>
      <c r="C979" s="6">
        <f t="shared" ref="C979" si="645">D979+E979+F979+G979+H979+I979+J979</f>
        <v>0</v>
      </c>
      <c r="D979" s="6">
        <f t="shared" ref="D979" si="646">E979+F979+G979+H979+I979+J979+K979</f>
        <v>0</v>
      </c>
      <c r="E979" s="6">
        <f t="shared" ref="E979" si="647">F979+G979+H979+I979+J979+K979+L979</f>
        <v>0</v>
      </c>
      <c r="F979" s="6">
        <f t="shared" ref="F979" si="648">G979+H979+I979+J979+K979+L979+M979</f>
        <v>0</v>
      </c>
      <c r="G979" s="6">
        <f t="shared" ref="G979" si="649">H979+I979+J979+K979+L979+M979+N979</f>
        <v>0</v>
      </c>
      <c r="H979" s="6">
        <f t="shared" ref="H979" si="650">I979+J979+K979+L979+M979+N979+O979</f>
        <v>0</v>
      </c>
      <c r="I979" s="6">
        <f t="shared" ref="I979" si="651">J979+K979+L979+M979+N979+O979+P979</f>
        <v>0</v>
      </c>
      <c r="J979" s="6">
        <f t="shared" ref="J979" si="652">K979+L979+M979+N979+O979+P979+Q979</f>
        <v>0</v>
      </c>
      <c r="K979" s="10"/>
    </row>
    <row r="980" spans="1:11">
      <c r="A980" s="8">
        <v>975</v>
      </c>
      <c r="B980" s="10" t="s">
        <v>3</v>
      </c>
      <c r="C980" s="7">
        <f t="shared" ref="C980:C1017" si="653">D980+E980+F980+G980+H980+I980+J980</f>
        <v>5487.6</v>
      </c>
      <c r="D980" s="7">
        <f>D986</f>
        <v>5392.6</v>
      </c>
      <c r="E980" s="7">
        <f t="shared" ref="E980:J980" si="654">E986</f>
        <v>30</v>
      </c>
      <c r="F980" s="7">
        <f t="shared" si="654"/>
        <v>27</v>
      </c>
      <c r="G980" s="7">
        <f t="shared" si="654"/>
        <v>38</v>
      </c>
      <c r="H980" s="7">
        <f t="shared" si="654"/>
        <v>0</v>
      </c>
      <c r="I980" s="7">
        <f t="shared" si="654"/>
        <v>0</v>
      </c>
      <c r="J980" s="7">
        <f t="shared" si="654"/>
        <v>0</v>
      </c>
      <c r="K980" s="10"/>
    </row>
    <row r="981" spans="1:11">
      <c r="A981" s="8">
        <v>976</v>
      </c>
      <c r="B981" s="10" t="s">
        <v>4</v>
      </c>
      <c r="C981" s="7">
        <f t="shared" si="653"/>
        <v>184036.3</v>
      </c>
      <c r="D981" s="7">
        <f>D987</f>
        <v>35630.799999999996</v>
      </c>
      <c r="E981" s="7">
        <f>E987</f>
        <v>24127</v>
      </c>
      <c r="F981" s="7">
        <f t="shared" ref="F981:J981" si="655">F987</f>
        <v>4775.8999999999996</v>
      </c>
      <c r="G981" s="7">
        <f>G987</f>
        <v>13251.7</v>
      </c>
      <c r="H981" s="7">
        <f t="shared" si="655"/>
        <v>33528.400000000001</v>
      </c>
      <c r="I981" s="7">
        <f t="shared" si="655"/>
        <v>35050</v>
      </c>
      <c r="J981" s="7">
        <f t="shared" si="655"/>
        <v>37672.5</v>
      </c>
      <c r="K981" s="10"/>
    </row>
    <row r="982" spans="1:11">
      <c r="A982" s="8">
        <v>977</v>
      </c>
      <c r="B982" s="10" t="s">
        <v>23</v>
      </c>
      <c r="C982" s="7">
        <f t="shared" si="653"/>
        <v>0</v>
      </c>
      <c r="D982" s="7">
        <f t="shared" ref="D982:D1016" si="656">E982+F982+G982+H982+I982+J982+K982</f>
        <v>0</v>
      </c>
      <c r="E982" s="7">
        <f t="shared" ref="E982:E1016" si="657">F982+G982+H982+I982+J982+K982+L982</f>
        <v>0</v>
      </c>
      <c r="F982" s="7">
        <f t="shared" ref="F982:F983" si="658">G982+H982+I982+J982+K982+L982+M982</f>
        <v>0</v>
      </c>
      <c r="G982" s="7">
        <f t="shared" ref="G982:G983" si="659">H982+I982+J982+K982+L982+M982+N982</f>
        <v>0</v>
      </c>
      <c r="H982" s="7">
        <f t="shared" ref="H982:H983" si="660">I982+J982+K982+L982+M982+N982+O982</f>
        <v>0</v>
      </c>
      <c r="I982" s="7">
        <f t="shared" ref="I982:I983" si="661">J982+K982+L982+M982+N982+O982+P982</f>
        <v>0</v>
      </c>
      <c r="J982" s="7">
        <f t="shared" ref="J982:J983" si="662">K982+L982+M982+N982+O982+P982+Q982</f>
        <v>0</v>
      </c>
      <c r="K982" s="10"/>
    </row>
    <row r="983" spans="1:11">
      <c r="A983" s="8">
        <v>978</v>
      </c>
      <c r="B983" s="10" t="s">
        <v>20</v>
      </c>
      <c r="C983" s="7">
        <f t="shared" si="653"/>
        <v>0</v>
      </c>
      <c r="D983" s="7">
        <f t="shared" si="656"/>
        <v>0</v>
      </c>
      <c r="E983" s="7">
        <f t="shared" si="657"/>
        <v>0</v>
      </c>
      <c r="F983" s="7">
        <f t="shared" si="658"/>
        <v>0</v>
      </c>
      <c r="G983" s="7">
        <f t="shared" si="659"/>
        <v>0</v>
      </c>
      <c r="H983" s="7">
        <f t="shared" si="660"/>
        <v>0</v>
      </c>
      <c r="I983" s="7">
        <f t="shared" si="661"/>
        <v>0</v>
      </c>
      <c r="J983" s="7">
        <f t="shared" si="662"/>
        <v>0</v>
      </c>
      <c r="K983" s="10"/>
    </row>
    <row r="984" spans="1:11" ht="25.5">
      <c r="A984" s="8">
        <v>979</v>
      </c>
      <c r="B984" s="41" t="s">
        <v>61</v>
      </c>
      <c r="C984" s="7">
        <f t="shared" si="653"/>
        <v>189523.9</v>
      </c>
      <c r="D984" s="7">
        <f>D986+D987+D988</f>
        <v>41023.399999999994</v>
      </c>
      <c r="E984" s="7">
        <f>E986+E987+E988</f>
        <v>24157</v>
      </c>
      <c r="F984" s="7">
        <f t="shared" ref="F984:J984" si="663">F986+F987+F988</f>
        <v>4802.8999999999996</v>
      </c>
      <c r="G984" s="7">
        <f t="shared" si="663"/>
        <v>13289.7</v>
      </c>
      <c r="H984" s="7">
        <f t="shared" si="663"/>
        <v>33528.400000000001</v>
      </c>
      <c r="I984" s="7">
        <f t="shared" si="663"/>
        <v>35050</v>
      </c>
      <c r="J984" s="7">
        <f t="shared" si="663"/>
        <v>37672.5</v>
      </c>
      <c r="K984" s="10"/>
    </row>
    <row r="985" spans="1:11">
      <c r="A985" s="8">
        <v>980</v>
      </c>
      <c r="B985" s="41" t="s">
        <v>2</v>
      </c>
      <c r="C985" s="6">
        <f t="shared" si="653"/>
        <v>0</v>
      </c>
      <c r="D985" s="6">
        <f t="shared" ref="D985" si="664">E985+F985+G985+H985+I985+J985+K985</f>
        <v>0</v>
      </c>
      <c r="E985" s="6">
        <f t="shared" ref="E985" si="665">F985+G985+H985+I985+J985+K985+L985</f>
        <v>0</v>
      </c>
      <c r="F985" s="6">
        <f t="shared" ref="F985" si="666">G985+H985+I985+J985+K985+L985+M985</f>
        <v>0</v>
      </c>
      <c r="G985" s="6">
        <f t="shared" ref="G985" si="667">H985+I985+J985+K985+L985+M985+N985</f>
        <v>0</v>
      </c>
      <c r="H985" s="6">
        <f t="shared" ref="H985" si="668">I985+J985+K985+L985+M985+N985+O985</f>
        <v>0</v>
      </c>
      <c r="I985" s="6">
        <f t="shared" ref="I985" si="669">J985+K985+L985+M985+N985+O985+P985</f>
        <v>0</v>
      </c>
      <c r="J985" s="6">
        <f t="shared" ref="J985" si="670">K985+L985+M985+N985+O985+P985+Q985</f>
        <v>0</v>
      </c>
      <c r="K985" s="10"/>
    </row>
    <row r="986" spans="1:11">
      <c r="A986" s="8">
        <v>981</v>
      </c>
      <c r="B986" s="10" t="s">
        <v>3</v>
      </c>
      <c r="C986" s="7">
        <f t="shared" si="653"/>
        <v>5487.6</v>
      </c>
      <c r="D986" s="7">
        <f>D991+D996+D1001+D1006+D1011+D1017</f>
        <v>5392.6</v>
      </c>
      <c r="E986" s="7">
        <f t="shared" ref="E986:J986" si="671">E991+E996+E1001+E1006+E1011+E1017</f>
        <v>30</v>
      </c>
      <c r="F986" s="7">
        <f t="shared" si="671"/>
        <v>27</v>
      </c>
      <c r="G986" s="7">
        <f t="shared" si="671"/>
        <v>38</v>
      </c>
      <c r="H986" s="7">
        <f t="shared" si="671"/>
        <v>0</v>
      </c>
      <c r="I986" s="7">
        <f t="shared" si="671"/>
        <v>0</v>
      </c>
      <c r="J986" s="7">
        <f t="shared" si="671"/>
        <v>0</v>
      </c>
      <c r="K986" s="7"/>
    </row>
    <row r="987" spans="1:11">
      <c r="A987" s="8">
        <v>982</v>
      </c>
      <c r="B987" s="10" t="s">
        <v>4</v>
      </c>
      <c r="C987" s="7">
        <f t="shared" si="653"/>
        <v>184036.3</v>
      </c>
      <c r="D987" s="7">
        <f>D992+D997+D1002</f>
        <v>35630.799999999996</v>
      </c>
      <c r="E987" s="7">
        <f>E992+E997+E1002+E1016+E1020</f>
        <v>24127</v>
      </c>
      <c r="F987" s="7">
        <f>F992+F997+F1002+F1020</f>
        <v>4775.8999999999996</v>
      </c>
      <c r="G987" s="7">
        <f>G992+G997+G1002+G1020</f>
        <v>13251.7</v>
      </c>
      <c r="H987" s="7">
        <f t="shared" ref="H987:J987" si="672">H992+H997+H1002+H1017</f>
        <v>33528.400000000001</v>
      </c>
      <c r="I987" s="7">
        <f t="shared" si="672"/>
        <v>35050</v>
      </c>
      <c r="J987" s="7">
        <f t="shared" si="672"/>
        <v>37672.5</v>
      </c>
      <c r="K987" s="7"/>
    </row>
    <row r="988" spans="1:11">
      <c r="A988" s="8">
        <v>983</v>
      </c>
      <c r="B988" s="10" t="s">
        <v>23</v>
      </c>
      <c r="C988" s="7">
        <f t="shared" si="653"/>
        <v>0</v>
      </c>
      <c r="D988" s="7">
        <f t="shared" si="656"/>
        <v>0</v>
      </c>
      <c r="E988" s="7">
        <f t="shared" si="657"/>
        <v>0</v>
      </c>
      <c r="F988" s="7">
        <f t="shared" ref="F988" si="673">G988+H988+I988+J988+K988+L988+M988</f>
        <v>0</v>
      </c>
      <c r="G988" s="7">
        <f t="shared" ref="G988" si="674">H988+I988+J988+K988+L988+M988+N988</f>
        <v>0</v>
      </c>
      <c r="H988" s="7">
        <f t="shared" ref="H988" si="675">I988+J988+K988+L988+M988+N988+O988</f>
        <v>0</v>
      </c>
      <c r="I988" s="7">
        <f t="shared" ref="I988" si="676">J988+K988+L988+M988+N988+O988+P988</f>
        <v>0</v>
      </c>
      <c r="J988" s="7">
        <f t="shared" ref="J988" si="677">K988+L988+M988+N988+O988+P988+Q988</f>
        <v>0</v>
      </c>
      <c r="K988" s="10"/>
    </row>
    <row r="989" spans="1:11" ht="40.5">
      <c r="A989" s="8">
        <v>984</v>
      </c>
      <c r="B989" s="12" t="s">
        <v>53</v>
      </c>
      <c r="C989" s="9">
        <f t="shared" si="653"/>
        <v>2696.2</v>
      </c>
      <c r="D989" s="9">
        <f>D991+D992+D993</f>
        <v>190.8</v>
      </c>
      <c r="E989" s="9">
        <f>E991+E992+E993</f>
        <v>358</v>
      </c>
      <c r="F989" s="9">
        <v>388.5</v>
      </c>
      <c r="G989" s="9">
        <f t="shared" ref="G989:J989" si="678">G991+G992+G993</f>
        <v>408</v>
      </c>
      <c r="H989" s="9">
        <f t="shared" si="678"/>
        <v>428.4</v>
      </c>
      <c r="I989" s="9">
        <f t="shared" si="678"/>
        <v>450</v>
      </c>
      <c r="J989" s="9">
        <f t="shared" si="678"/>
        <v>472.5</v>
      </c>
      <c r="K989" s="10"/>
    </row>
    <row r="990" spans="1:11">
      <c r="A990" s="8">
        <v>985</v>
      </c>
      <c r="B990" s="12" t="s">
        <v>2</v>
      </c>
      <c r="C990" s="6">
        <f t="shared" si="653"/>
        <v>0</v>
      </c>
      <c r="D990" s="6">
        <f t="shared" ref="D990" si="679">E990+F990+G990+H990+I990+J990+K990</f>
        <v>0</v>
      </c>
      <c r="E990" s="6">
        <f t="shared" ref="E990" si="680">F990+G990+H990+I990+J990+K990+L990</f>
        <v>0</v>
      </c>
      <c r="F990" s="6">
        <f t="shared" ref="F990" si="681">G990+H990+I990+J990+K990+L990+M990</f>
        <v>0</v>
      </c>
      <c r="G990" s="6">
        <f t="shared" ref="G990" si="682">H990+I990+J990+K990+L990+M990+N990</f>
        <v>0</v>
      </c>
      <c r="H990" s="6">
        <f t="shared" ref="H990" si="683">I990+J990+K990+L990+M990+N990+O990</f>
        <v>0</v>
      </c>
      <c r="I990" s="6">
        <f t="shared" ref="I990" si="684">J990+K990+L990+M990+N990+O990+P990</f>
        <v>0</v>
      </c>
      <c r="J990" s="6">
        <f t="shared" ref="J990" si="685">K990+L990+M990+N990+O990+P990+Q990</f>
        <v>0</v>
      </c>
      <c r="K990" s="10"/>
    </row>
    <row r="991" spans="1:11">
      <c r="A991" s="8">
        <v>986</v>
      </c>
      <c r="B991" s="10" t="s">
        <v>49</v>
      </c>
      <c r="C991" s="7">
        <f t="shared" si="653"/>
        <v>0</v>
      </c>
      <c r="D991" s="7">
        <f t="shared" si="656"/>
        <v>0</v>
      </c>
      <c r="E991" s="7">
        <f t="shared" si="657"/>
        <v>0</v>
      </c>
      <c r="F991" s="7">
        <f t="shared" ref="F991" si="686">G991+H991+I991+J991+K991+L991+M991</f>
        <v>0</v>
      </c>
      <c r="G991" s="7">
        <f t="shared" ref="G991" si="687">H991+I991+J991+K991+L991+M991+N991</f>
        <v>0</v>
      </c>
      <c r="H991" s="7">
        <f t="shared" ref="H991" si="688">I991+J991+K991+L991+M991+N991+O991</f>
        <v>0</v>
      </c>
      <c r="I991" s="7">
        <f t="shared" ref="I991" si="689">J991+K991+L991+M991+N991+O991+P991</f>
        <v>0</v>
      </c>
      <c r="J991" s="7">
        <f t="shared" ref="J991" si="690">K991+L991+M991+N991+O991+P991+Q991</f>
        <v>0</v>
      </c>
      <c r="K991" s="10"/>
    </row>
    <row r="992" spans="1:11">
      <c r="A992" s="8">
        <v>987</v>
      </c>
      <c r="B992" s="10" t="s">
        <v>50</v>
      </c>
      <c r="C992" s="7">
        <f t="shared" si="653"/>
        <v>2696.2</v>
      </c>
      <c r="D992" s="7">
        <v>190.8</v>
      </c>
      <c r="E992" s="7">
        <v>358</v>
      </c>
      <c r="F992" s="7">
        <v>388.5</v>
      </c>
      <c r="G992" s="7">
        <v>408</v>
      </c>
      <c r="H992" s="7">
        <v>428.4</v>
      </c>
      <c r="I992" s="7">
        <v>450</v>
      </c>
      <c r="J992" s="7">
        <v>472.5</v>
      </c>
      <c r="K992" s="10"/>
    </row>
    <row r="993" spans="1:11">
      <c r="A993" s="8">
        <v>988</v>
      </c>
      <c r="B993" s="10" t="s">
        <v>21</v>
      </c>
      <c r="C993" s="7">
        <f t="shared" si="653"/>
        <v>0</v>
      </c>
      <c r="D993" s="7">
        <f t="shared" si="656"/>
        <v>0</v>
      </c>
      <c r="E993" s="7">
        <f t="shared" si="657"/>
        <v>0</v>
      </c>
      <c r="F993" s="7">
        <f t="shared" ref="F993" si="691">G993+H993+I993+J993+K993+L993+M993</f>
        <v>0</v>
      </c>
      <c r="G993" s="7">
        <f t="shared" ref="G993" si="692">H993+I993+J993+K993+L993+M993+N993</f>
        <v>0</v>
      </c>
      <c r="H993" s="7">
        <f t="shared" ref="H993" si="693">I993+J993+K993+L993+M993+N993+O993</f>
        <v>0</v>
      </c>
      <c r="I993" s="7">
        <f t="shared" ref="I993" si="694">J993+K993+L993+M993+N993+O993+P993</f>
        <v>0</v>
      </c>
      <c r="J993" s="7">
        <f t="shared" ref="J993" si="695">K993+L993+M993+N993+O993+P993+Q993</f>
        <v>0</v>
      </c>
      <c r="K993" s="10"/>
    </row>
    <row r="994" spans="1:11" ht="27">
      <c r="A994" s="8">
        <v>989</v>
      </c>
      <c r="B994" s="12" t="s">
        <v>210</v>
      </c>
      <c r="C994" s="9">
        <f t="shared" si="653"/>
        <v>132732.6</v>
      </c>
      <c r="D994" s="9">
        <f>D996+D997+D998</f>
        <v>37832.6</v>
      </c>
      <c r="E994" s="9">
        <f>E996+E997+E998</f>
        <v>0</v>
      </c>
      <c r="F994" s="9">
        <f t="shared" ref="F994:J994" si="696">F996+F997+F998</f>
        <v>0</v>
      </c>
      <c r="G994" s="9">
        <f t="shared" si="696"/>
        <v>0</v>
      </c>
      <c r="H994" s="9">
        <f t="shared" si="696"/>
        <v>30100</v>
      </c>
      <c r="I994" s="9">
        <f t="shared" si="696"/>
        <v>31600</v>
      </c>
      <c r="J994" s="9">
        <f t="shared" si="696"/>
        <v>33200</v>
      </c>
      <c r="K994" s="10"/>
    </row>
    <row r="995" spans="1:11">
      <c r="A995" s="8">
        <v>990</v>
      </c>
      <c r="B995" s="12" t="s">
        <v>2</v>
      </c>
      <c r="C995" s="6">
        <f t="shared" si="653"/>
        <v>0</v>
      </c>
      <c r="D995" s="6">
        <f t="shared" ref="D995" si="697">E995+F995+G995+H995+I995+J995+K995</f>
        <v>0</v>
      </c>
      <c r="E995" s="6">
        <f t="shared" ref="E995" si="698">F995+G995+H995+I995+J995+K995+L995</f>
        <v>0</v>
      </c>
      <c r="F995" s="6">
        <f t="shared" ref="F995" si="699">G995+H995+I995+J995+K995+L995+M995</f>
        <v>0</v>
      </c>
      <c r="G995" s="6">
        <f t="shared" ref="G995" si="700">H995+I995+J995+K995+L995+M995+N995</f>
        <v>0</v>
      </c>
      <c r="H995" s="6">
        <f t="shared" ref="H995" si="701">I995+J995+K995+L995+M995+N995+O995</f>
        <v>0</v>
      </c>
      <c r="I995" s="6">
        <f t="shared" ref="I995" si="702">J995+K995+L995+M995+N995+O995+P995</f>
        <v>0</v>
      </c>
      <c r="J995" s="6">
        <f t="shared" ref="J995" si="703">K995+L995+M995+N995+O995+P995+Q995</f>
        <v>0</v>
      </c>
      <c r="K995" s="10"/>
    </row>
    <row r="996" spans="1:11">
      <c r="A996" s="8">
        <v>991</v>
      </c>
      <c r="B996" s="10" t="s">
        <v>3</v>
      </c>
      <c r="C996" s="7">
        <f t="shared" si="653"/>
        <v>5392.6</v>
      </c>
      <c r="D996" s="7">
        <f>4408+843+141.6</f>
        <v>5392.6</v>
      </c>
      <c r="E996" s="7">
        <f t="shared" si="657"/>
        <v>0</v>
      </c>
      <c r="F996" s="7">
        <f t="shared" ref="F996" si="704">G996+H996+I996+J996+K996+L996+M996</f>
        <v>0</v>
      </c>
      <c r="G996" s="7">
        <f t="shared" ref="G996" si="705">H996+I996+J996+K996+L996+M996+N996</f>
        <v>0</v>
      </c>
      <c r="H996" s="7">
        <f t="shared" ref="H996" si="706">I996+J996+K996+L996+M996+N996+O996</f>
        <v>0</v>
      </c>
      <c r="I996" s="7">
        <f t="shared" ref="I996" si="707">J996+K996+L996+M996+N996+O996+P996</f>
        <v>0</v>
      </c>
      <c r="J996" s="7">
        <f t="shared" ref="J996" si="708">K996+L996+M996+N996+O996+P996+Q996</f>
        <v>0</v>
      </c>
      <c r="K996" s="10"/>
    </row>
    <row r="997" spans="1:11">
      <c r="A997" s="8">
        <v>992</v>
      </c>
      <c r="B997" s="10" t="s">
        <v>4</v>
      </c>
      <c r="C997" s="7">
        <f t="shared" si="653"/>
        <v>127340</v>
      </c>
      <c r="D997" s="7">
        <f>23651.2+1382.1-700+2103.8+3300.5-300+293.6-300+3158.8-150</f>
        <v>32439.999999999996</v>
      </c>
      <c r="E997" s="7">
        <v>0</v>
      </c>
      <c r="F997" s="7">
        <v>0</v>
      </c>
      <c r="G997" s="7">
        <v>0</v>
      </c>
      <c r="H997" s="7">
        <v>30100</v>
      </c>
      <c r="I997" s="7">
        <v>31600</v>
      </c>
      <c r="J997" s="7">
        <v>33200</v>
      </c>
      <c r="K997" s="10"/>
    </row>
    <row r="998" spans="1:11">
      <c r="A998" s="8">
        <v>993</v>
      </c>
      <c r="B998" s="10" t="s">
        <v>5</v>
      </c>
      <c r="C998" s="7">
        <f t="shared" si="653"/>
        <v>0</v>
      </c>
      <c r="D998" s="7">
        <f t="shared" si="656"/>
        <v>0</v>
      </c>
      <c r="E998" s="7">
        <f t="shared" si="657"/>
        <v>0</v>
      </c>
      <c r="F998" s="7">
        <f t="shared" ref="F998" si="709">G998+H998+I998+J998+K998+L998+M998</f>
        <v>0</v>
      </c>
      <c r="G998" s="7">
        <f t="shared" ref="G998" si="710">H998+I998+J998+K998+L998+M998+N998</f>
        <v>0</v>
      </c>
      <c r="H998" s="7">
        <f t="shared" ref="H998" si="711">I998+J998+K998+L998+M998+N998+O998</f>
        <v>0</v>
      </c>
      <c r="I998" s="7">
        <f t="shared" ref="I998" si="712">J998+K998+L998+M998+N998+O998+P998</f>
        <v>0</v>
      </c>
      <c r="J998" s="7">
        <f t="shared" ref="J998" si="713">K998+L998+M998+N998+O998+P998+Q998</f>
        <v>0</v>
      </c>
      <c r="K998" s="10"/>
    </row>
    <row r="999" spans="1:11" ht="40.5">
      <c r="A999" s="8">
        <v>994</v>
      </c>
      <c r="B999" s="12" t="s">
        <v>211</v>
      </c>
      <c r="C999" s="9">
        <f t="shared" si="653"/>
        <v>22000</v>
      </c>
      <c r="D999" s="9">
        <f>D1001+D1002+D1003</f>
        <v>3000</v>
      </c>
      <c r="E999" s="9">
        <f>E1001+E1002+E1003</f>
        <v>3000</v>
      </c>
      <c r="F999" s="9">
        <f t="shared" ref="F999:J999" si="714">F1001+F1002+F1003</f>
        <v>3000</v>
      </c>
      <c r="G999" s="9">
        <f t="shared" si="714"/>
        <v>3000</v>
      </c>
      <c r="H999" s="9">
        <f t="shared" si="714"/>
        <v>3000</v>
      </c>
      <c r="I999" s="9">
        <f t="shared" si="714"/>
        <v>3000</v>
      </c>
      <c r="J999" s="9">
        <f t="shared" si="714"/>
        <v>4000</v>
      </c>
      <c r="K999" s="10">
        <v>76</v>
      </c>
    </row>
    <row r="1000" spans="1:11">
      <c r="A1000" s="8">
        <v>995</v>
      </c>
      <c r="B1000" s="12" t="s">
        <v>2</v>
      </c>
      <c r="C1000" s="6">
        <f t="shared" si="653"/>
        <v>0</v>
      </c>
      <c r="D1000" s="6">
        <f t="shared" ref="D1000" si="715">E1000+F1000+G1000+H1000+I1000+J1000+K1000</f>
        <v>0</v>
      </c>
      <c r="E1000" s="6">
        <f t="shared" ref="E1000" si="716">F1000+G1000+H1000+I1000+J1000+K1000+L1000</f>
        <v>0</v>
      </c>
      <c r="F1000" s="6">
        <f t="shared" ref="F1000" si="717">G1000+H1000+I1000+J1000+K1000+L1000+M1000</f>
        <v>0</v>
      </c>
      <c r="G1000" s="6">
        <f t="shared" ref="G1000" si="718">H1000+I1000+J1000+K1000+L1000+M1000+N1000</f>
        <v>0</v>
      </c>
      <c r="H1000" s="6">
        <f t="shared" ref="H1000" si="719">I1000+J1000+K1000+L1000+M1000+N1000+O1000</f>
        <v>0</v>
      </c>
      <c r="I1000" s="6">
        <f t="shared" ref="I1000" si="720">J1000+K1000+L1000+M1000+N1000+O1000+P1000</f>
        <v>0</v>
      </c>
      <c r="J1000" s="6">
        <f t="shared" ref="J1000" si="721">K1000+L1000+M1000+N1000+O1000+P1000+Q1000</f>
        <v>0</v>
      </c>
      <c r="K1000" s="10"/>
    </row>
    <row r="1001" spans="1:11">
      <c r="A1001" s="8">
        <v>996</v>
      </c>
      <c r="B1001" s="10" t="s">
        <v>3</v>
      </c>
      <c r="C1001" s="7">
        <f t="shared" si="653"/>
        <v>0</v>
      </c>
      <c r="D1001" s="7">
        <f t="shared" si="656"/>
        <v>0</v>
      </c>
      <c r="E1001" s="7">
        <f t="shared" si="657"/>
        <v>0</v>
      </c>
      <c r="F1001" s="7">
        <f t="shared" ref="F1001" si="722">G1001+H1001+I1001+J1001+K1001+L1001+M1001</f>
        <v>0</v>
      </c>
      <c r="G1001" s="7">
        <f t="shared" ref="G1001" si="723">H1001+I1001+J1001+K1001+L1001+M1001+N1001</f>
        <v>0</v>
      </c>
      <c r="H1001" s="7">
        <f t="shared" ref="H1001" si="724">I1001+J1001+K1001+L1001+M1001+N1001+O1001</f>
        <v>0</v>
      </c>
      <c r="I1001" s="7">
        <f t="shared" ref="I1001" si="725">J1001+K1001+L1001+M1001+N1001+O1001+P1001</f>
        <v>0</v>
      </c>
      <c r="J1001" s="7">
        <f t="shared" ref="J1001" si="726">K1001+L1001+M1001+N1001+O1001+P1001+Q1001</f>
        <v>0</v>
      </c>
      <c r="K1001" s="10"/>
    </row>
    <row r="1002" spans="1:11">
      <c r="A1002" s="8">
        <v>997</v>
      </c>
      <c r="B1002" s="10" t="s">
        <v>4</v>
      </c>
      <c r="C1002" s="7">
        <f t="shared" si="653"/>
        <v>22000</v>
      </c>
      <c r="D1002" s="7">
        <f>D1007+D1012</f>
        <v>3000</v>
      </c>
      <c r="E1002" s="7">
        <v>3000</v>
      </c>
      <c r="F1002" s="7">
        <v>3000</v>
      </c>
      <c r="G1002" s="7">
        <f t="shared" ref="G1002:J1002" si="727">G1007+G1012</f>
        <v>3000</v>
      </c>
      <c r="H1002" s="7">
        <f t="shared" si="727"/>
        <v>3000</v>
      </c>
      <c r="I1002" s="7">
        <f t="shared" si="727"/>
        <v>3000</v>
      </c>
      <c r="J1002" s="7">
        <f t="shared" si="727"/>
        <v>4000</v>
      </c>
      <c r="K1002" s="10"/>
    </row>
    <row r="1003" spans="1:11">
      <c r="A1003" s="8">
        <v>998</v>
      </c>
      <c r="B1003" s="10" t="s">
        <v>5</v>
      </c>
      <c r="C1003" s="7">
        <f t="shared" si="653"/>
        <v>0</v>
      </c>
      <c r="D1003" s="7">
        <f t="shared" si="656"/>
        <v>0</v>
      </c>
      <c r="E1003" s="7">
        <f t="shared" si="657"/>
        <v>0</v>
      </c>
      <c r="F1003" s="7">
        <f t="shared" ref="F1003" si="728">G1003+H1003+I1003+J1003+K1003+L1003+M1003</f>
        <v>0</v>
      </c>
      <c r="G1003" s="7">
        <f t="shared" ref="G1003" si="729">H1003+I1003+J1003+K1003+L1003+M1003+N1003</f>
        <v>0</v>
      </c>
      <c r="H1003" s="7">
        <f t="shared" ref="H1003" si="730">I1003+J1003+K1003+L1003+M1003+N1003+O1003</f>
        <v>0</v>
      </c>
      <c r="I1003" s="7">
        <f t="shared" ref="I1003" si="731">J1003+K1003+L1003+M1003+N1003+O1003+P1003</f>
        <v>0</v>
      </c>
      <c r="J1003" s="7">
        <f t="shared" ref="J1003" si="732">K1003+L1003+M1003+N1003+O1003+P1003+Q1003</f>
        <v>0</v>
      </c>
      <c r="K1003" s="10"/>
    </row>
    <row r="1004" spans="1:11" ht="25.5" customHeight="1">
      <c r="A1004" s="8">
        <v>999</v>
      </c>
      <c r="B1004" s="13" t="s">
        <v>212</v>
      </c>
      <c r="C1004" s="7">
        <f t="shared" si="653"/>
        <v>21000</v>
      </c>
      <c r="D1004" s="7">
        <f>D1006+D1007+D1008</f>
        <v>3000</v>
      </c>
      <c r="E1004" s="7">
        <f>E1006+E1007+E1008</f>
        <v>3000</v>
      </c>
      <c r="F1004" s="7">
        <f t="shared" ref="F1004:J1004" si="733">F1006+F1007+F1008</f>
        <v>3000</v>
      </c>
      <c r="G1004" s="7">
        <f t="shared" si="733"/>
        <v>3000</v>
      </c>
      <c r="H1004" s="7">
        <f t="shared" si="733"/>
        <v>3000</v>
      </c>
      <c r="I1004" s="7">
        <f t="shared" si="733"/>
        <v>3000</v>
      </c>
      <c r="J1004" s="7">
        <f t="shared" si="733"/>
        <v>3000</v>
      </c>
      <c r="K1004" s="10"/>
    </row>
    <row r="1005" spans="1:11" ht="13.5" customHeight="1">
      <c r="A1005" s="8">
        <v>1000</v>
      </c>
      <c r="B1005" s="13" t="s">
        <v>2</v>
      </c>
      <c r="C1005" s="6">
        <f t="shared" si="653"/>
        <v>0</v>
      </c>
      <c r="D1005" s="6">
        <f t="shared" ref="D1005" si="734">E1005+F1005+G1005+H1005+I1005+J1005+K1005</f>
        <v>0</v>
      </c>
      <c r="E1005" s="6">
        <f t="shared" ref="E1005" si="735">F1005+G1005+H1005+I1005+J1005+K1005+L1005</f>
        <v>0</v>
      </c>
      <c r="F1005" s="6">
        <f t="shared" ref="F1005" si="736">G1005+H1005+I1005+J1005+K1005+L1005+M1005</f>
        <v>0</v>
      </c>
      <c r="G1005" s="6">
        <f t="shared" ref="G1005" si="737">H1005+I1005+J1005+K1005+L1005+M1005+N1005</f>
        <v>0</v>
      </c>
      <c r="H1005" s="6">
        <f t="shared" ref="H1005" si="738">I1005+J1005+K1005+L1005+M1005+N1005+O1005</f>
        <v>0</v>
      </c>
      <c r="I1005" s="6">
        <f t="shared" ref="I1005" si="739">J1005+K1005+L1005+M1005+N1005+O1005+P1005</f>
        <v>0</v>
      </c>
      <c r="J1005" s="6">
        <f t="shared" ref="J1005" si="740">K1005+L1005+M1005+N1005+O1005+P1005+Q1005</f>
        <v>0</v>
      </c>
      <c r="K1005" s="10"/>
    </row>
    <row r="1006" spans="1:11">
      <c r="A1006" s="8">
        <v>1001</v>
      </c>
      <c r="B1006" s="10" t="s">
        <v>3</v>
      </c>
      <c r="C1006" s="7">
        <f t="shared" si="653"/>
        <v>0</v>
      </c>
      <c r="D1006" s="7">
        <f t="shared" si="656"/>
        <v>0</v>
      </c>
      <c r="E1006" s="7">
        <f t="shared" si="657"/>
        <v>0</v>
      </c>
      <c r="F1006" s="7">
        <f t="shared" ref="F1006" si="741">G1006+H1006+I1006+J1006+K1006+L1006+M1006</f>
        <v>0</v>
      </c>
      <c r="G1006" s="7">
        <f t="shared" ref="G1006" si="742">H1006+I1006+J1006+K1006+L1006+M1006+N1006</f>
        <v>0</v>
      </c>
      <c r="H1006" s="7">
        <f t="shared" ref="H1006" si="743">I1006+J1006+K1006+L1006+M1006+N1006+O1006</f>
        <v>0</v>
      </c>
      <c r="I1006" s="7">
        <f t="shared" ref="I1006" si="744">J1006+K1006+L1006+M1006+N1006+O1006+P1006</f>
        <v>0</v>
      </c>
      <c r="J1006" s="7">
        <f t="shared" ref="J1006" si="745">K1006+L1006+M1006+N1006+O1006+P1006+Q1006</f>
        <v>0</v>
      </c>
      <c r="K1006" s="10"/>
    </row>
    <row r="1007" spans="1:11">
      <c r="A1007" s="8">
        <v>1002</v>
      </c>
      <c r="B1007" s="10" t="s">
        <v>4</v>
      </c>
      <c r="C1007" s="7">
        <f t="shared" si="653"/>
        <v>21000</v>
      </c>
      <c r="D1007" s="7">
        <v>3000</v>
      </c>
      <c r="E1007" s="7">
        <v>3000</v>
      </c>
      <c r="F1007" s="7">
        <v>3000</v>
      </c>
      <c r="G1007" s="7">
        <v>3000</v>
      </c>
      <c r="H1007" s="7">
        <v>3000</v>
      </c>
      <c r="I1007" s="7">
        <v>3000</v>
      </c>
      <c r="J1007" s="7">
        <v>3000</v>
      </c>
      <c r="K1007" s="10"/>
    </row>
    <row r="1008" spans="1:11">
      <c r="A1008" s="8">
        <v>1003</v>
      </c>
      <c r="B1008" s="10" t="s">
        <v>23</v>
      </c>
      <c r="C1008" s="7">
        <f t="shared" si="653"/>
        <v>0</v>
      </c>
      <c r="D1008" s="7">
        <f t="shared" si="656"/>
        <v>0</v>
      </c>
      <c r="E1008" s="7">
        <f t="shared" si="657"/>
        <v>0</v>
      </c>
      <c r="F1008" s="7">
        <f t="shared" ref="F1008" si="746">G1008+H1008+I1008+J1008+K1008+L1008+M1008</f>
        <v>0</v>
      </c>
      <c r="G1008" s="7">
        <f t="shared" ref="G1008" si="747">H1008+I1008+J1008+K1008+L1008+M1008+N1008</f>
        <v>0</v>
      </c>
      <c r="H1008" s="7">
        <f t="shared" ref="H1008" si="748">I1008+J1008+K1008+L1008+M1008+N1008+O1008</f>
        <v>0</v>
      </c>
      <c r="I1008" s="7">
        <f t="shared" ref="I1008" si="749">J1008+K1008+L1008+M1008+N1008+O1008+P1008</f>
        <v>0</v>
      </c>
      <c r="J1008" s="7">
        <f t="shared" ref="J1008" si="750">K1008+L1008+M1008+N1008+O1008+P1008+Q1008</f>
        <v>0</v>
      </c>
      <c r="K1008" s="10"/>
    </row>
    <row r="1009" spans="1:11" ht="25.5">
      <c r="A1009" s="8">
        <v>1004</v>
      </c>
      <c r="B1009" s="13" t="s">
        <v>213</v>
      </c>
      <c r="C1009" s="7">
        <f t="shared" si="653"/>
        <v>1000</v>
      </c>
      <c r="D1009" s="7">
        <f>D1011+D1012+D1013</f>
        <v>0</v>
      </c>
      <c r="E1009" s="7">
        <f>E1011+E1012+E1013</f>
        <v>0</v>
      </c>
      <c r="F1009" s="7">
        <f t="shared" ref="F1009:J1009" si="751">F1011+F1012+F1013</f>
        <v>0</v>
      </c>
      <c r="G1009" s="7">
        <f t="shared" si="751"/>
        <v>0</v>
      </c>
      <c r="H1009" s="7">
        <v>0</v>
      </c>
      <c r="I1009" s="7">
        <v>0</v>
      </c>
      <c r="J1009" s="7">
        <f t="shared" si="751"/>
        <v>1000</v>
      </c>
      <c r="K1009" s="10"/>
    </row>
    <row r="1010" spans="1:11">
      <c r="A1010" s="8">
        <v>1005</v>
      </c>
      <c r="B1010" s="13" t="s">
        <v>2</v>
      </c>
      <c r="C1010" s="6">
        <f t="shared" si="653"/>
        <v>0</v>
      </c>
      <c r="D1010" s="6">
        <f t="shared" ref="D1010" si="752">E1010+F1010+G1010+H1010+I1010+J1010+K1010</f>
        <v>0</v>
      </c>
      <c r="E1010" s="6">
        <f t="shared" ref="E1010" si="753">F1010+G1010+H1010+I1010+J1010+K1010+L1010</f>
        <v>0</v>
      </c>
      <c r="F1010" s="6">
        <f t="shared" ref="F1010" si="754">G1010+H1010+I1010+J1010+K1010+L1010+M1010</f>
        <v>0</v>
      </c>
      <c r="G1010" s="6">
        <f t="shared" ref="G1010" si="755">H1010+I1010+J1010+K1010+L1010+M1010+N1010</f>
        <v>0</v>
      </c>
      <c r="H1010" s="6">
        <f t="shared" ref="H1010" si="756">I1010+J1010+K1010+L1010+M1010+N1010+O1010</f>
        <v>0</v>
      </c>
      <c r="I1010" s="6">
        <f t="shared" ref="I1010" si="757">J1010+K1010+L1010+M1010+N1010+O1010+P1010</f>
        <v>0</v>
      </c>
      <c r="J1010" s="6">
        <f t="shared" ref="J1010" si="758">K1010+L1010+M1010+N1010+O1010+P1010+Q1010</f>
        <v>0</v>
      </c>
      <c r="K1010" s="10"/>
    </row>
    <row r="1011" spans="1:11">
      <c r="A1011" s="8">
        <v>1006</v>
      </c>
      <c r="B1011" s="10" t="s">
        <v>3</v>
      </c>
      <c r="C1011" s="7">
        <f t="shared" si="653"/>
        <v>0</v>
      </c>
      <c r="D1011" s="7">
        <f t="shared" si="656"/>
        <v>0</v>
      </c>
      <c r="E1011" s="7">
        <f t="shared" si="657"/>
        <v>0</v>
      </c>
      <c r="F1011" s="7">
        <f t="shared" ref="F1011" si="759">G1011+H1011+I1011+J1011+K1011+L1011+M1011</f>
        <v>0</v>
      </c>
      <c r="G1011" s="7">
        <f t="shared" ref="G1011" si="760">H1011+I1011+J1011+K1011+L1011+M1011+N1011</f>
        <v>0</v>
      </c>
      <c r="H1011" s="7">
        <f t="shared" ref="H1011" si="761">I1011+J1011+K1011+L1011+M1011+N1011+O1011</f>
        <v>0</v>
      </c>
      <c r="I1011" s="7">
        <f t="shared" ref="I1011" si="762">J1011+K1011+L1011+M1011+N1011+O1011+P1011</f>
        <v>0</v>
      </c>
      <c r="J1011" s="7">
        <f t="shared" ref="J1011" si="763">K1011+L1011+M1011+N1011+O1011+P1011+Q1011</f>
        <v>0</v>
      </c>
      <c r="K1011" s="10"/>
    </row>
    <row r="1012" spans="1:11">
      <c r="A1012" s="8">
        <v>1007</v>
      </c>
      <c r="B1012" s="10" t="s">
        <v>4</v>
      </c>
      <c r="C1012" s="7">
        <f t="shared" si="653"/>
        <v>1000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1000</v>
      </c>
      <c r="K1012" s="10"/>
    </row>
    <row r="1013" spans="1:11">
      <c r="A1013" s="8">
        <v>1008</v>
      </c>
      <c r="B1013" s="10" t="s">
        <v>23</v>
      </c>
      <c r="C1013" s="7">
        <f t="shared" si="653"/>
        <v>0</v>
      </c>
      <c r="D1013" s="7">
        <f t="shared" si="656"/>
        <v>0</v>
      </c>
      <c r="E1013" s="7">
        <f t="shared" si="657"/>
        <v>0</v>
      </c>
      <c r="F1013" s="7">
        <f t="shared" ref="F1013:F1016" si="764">G1013+H1013+I1013+J1013+K1013+L1013+M1013</f>
        <v>0</v>
      </c>
      <c r="G1013" s="7">
        <f t="shared" ref="G1013:G1016" si="765">H1013+I1013+J1013+K1013+L1013+M1013+N1013</f>
        <v>0</v>
      </c>
      <c r="H1013" s="7">
        <f t="shared" ref="H1013:H1017" si="766">I1013+J1013+K1013+L1013+M1013+N1013+O1013</f>
        <v>0</v>
      </c>
      <c r="I1013" s="7">
        <f t="shared" ref="I1013:I1017" si="767">J1013+K1013+L1013+M1013+N1013+O1013+P1013</f>
        <v>0</v>
      </c>
      <c r="J1013" s="7">
        <f t="shared" ref="J1013:J1017" si="768">K1013+L1013+M1013+N1013+O1013+P1013+Q1013</f>
        <v>0</v>
      </c>
      <c r="K1013" s="10"/>
    </row>
    <row r="1014" spans="1:11" ht="81.75" customHeight="1">
      <c r="A1014" s="8">
        <v>1009</v>
      </c>
      <c r="B1014" s="56" t="s">
        <v>294</v>
      </c>
      <c r="C1014" s="9">
        <f t="shared" si="653"/>
        <v>95</v>
      </c>
      <c r="D1014" s="9">
        <f t="shared" ref="D1014:J1014" si="769">D1015+D1016+D1017+D1022</f>
        <v>0</v>
      </c>
      <c r="E1014" s="9">
        <f t="shared" si="769"/>
        <v>30</v>
      </c>
      <c r="F1014" s="9">
        <f t="shared" si="769"/>
        <v>27</v>
      </c>
      <c r="G1014" s="9">
        <f t="shared" si="769"/>
        <v>38</v>
      </c>
      <c r="H1014" s="9">
        <f t="shared" si="769"/>
        <v>0</v>
      </c>
      <c r="I1014" s="9">
        <f t="shared" si="769"/>
        <v>0</v>
      </c>
      <c r="J1014" s="9">
        <f t="shared" si="769"/>
        <v>0</v>
      </c>
      <c r="K1014" s="10"/>
    </row>
    <row r="1015" spans="1:11">
      <c r="A1015" s="8">
        <v>1010</v>
      </c>
      <c r="B1015" s="10" t="s">
        <v>2</v>
      </c>
      <c r="C1015" s="6">
        <f t="shared" si="653"/>
        <v>0</v>
      </c>
      <c r="D1015" s="6">
        <f t="shared" si="656"/>
        <v>0</v>
      </c>
      <c r="E1015" s="6">
        <f t="shared" si="657"/>
        <v>0</v>
      </c>
      <c r="F1015" s="6">
        <f t="shared" si="764"/>
        <v>0</v>
      </c>
      <c r="G1015" s="6">
        <v>0</v>
      </c>
      <c r="H1015" s="6">
        <f t="shared" si="766"/>
        <v>0</v>
      </c>
      <c r="I1015" s="6">
        <f t="shared" si="767"/>
        <v>0</v>
      </c>
      <c r="J1015" s="6">
        <f t="shared" si="768"/>
        <v>0</v>
      </c>
      <c r="K1015" s="10"/>
    </row>
    <row r="1016" spans="1:11">
      <c r="A1016" s="8">
        <v>1011</v>
      </c>
      <c r="B1016" s="10" t="s">
        <v>30</v>
      </c>
      <c r="C1016" s="7">
        <f t="shared" si="653"/>
        <v>0</v>
      </c>
      <c r="D1016" s="7">
        <f t="shared" si="656"/>
        <v>0</v>
      </c>
      <c r="E1016" s="7">
        <f t="shared" si="657"/>
        <v>0</v>
      </c>
      <c r="F1016" s="7">
        <f t="shared" si="764"/>
        <v>0</v>
      </c>
      <c r="G1016" s="7">
        <f t="shared" si="765"/>
        <v>0</v>
      </c>
      <c r="H1016" s="7">
        <f t="shared" si="766"/>
        <v>0</v>
      </c>
      <c r="I1016" s="7">
        <f t="shared" si="767"/>
        <v>0</v>
      </c>
      <c r="J1016" s="7">
        <f t="shared" si="768"/>
        <v>0</v>
      </c>
      <c r="K1016" s="10"/>
    </row>
    <row r="1017" spans="1:11" s="52" customFormat="1">
      <c r="A1017" s="8">
        <v>1012</v>
      </c>
      <c r="B1017" s="54" t="s">
        <v>29</v>
      </c>
      <c r="C1017" s="55">
        <f t="shared" si="653"/>
        <v>95</v>
      </c>
      <c r="D1017" s="55">
        <v>0</v>
      </c>
      <c r="E1017" s="55">
        <v>30</v>
      </c>
      <c r="F1017" s="55">
        <v>27</v>
      </c>
      <c r="G1017" s="55">
        <v>38</v>
      </c>
      <c r="H1017" s="55">
        <f t="shared" si="766"/>
        <v>0</v>
      </c>
      <c r="I1017" s="55">
        <f t="shared" si="767"/>
        <v>0</v>
      </c>
      <c r="J1017" s="55">
        <f t="shared" si="768"/>
        <v>0</v>
      </c>
      <c r="K1017" s="54"/>
    </row>
    <row r="1018" spans="1:11" s="52" customFormat="1" ht="27">
      <c r="A1018" s="8">
        <v>1013</v>
      </c>
      <c r="B1018" s="56" t="s">
        <v>359</v>
      </c>
      <c r="C1018" s="61">
        <v>0</v>
      </c>
      <c r="D1018" s="61">
        <v>0</v>
      </c>
      <c r="E1018" s="61">
        <f>E1019+E1020+E1021+E1022</f>
        <v>20769</v>
      </c>
      <c r="F1018" s="61">
        <f>F1019+F1020+F1021+F1022</f>
        <v>1387.4</v>
      </c>
      <c r="G1018" s="61">
        <f>G1019+G1020+G1021+G1022</f>
        <v>9843.7000000000007</v>
      </c>
      <c r="H1018" s="61">
        <v>0</v>
      </c>
      <c r="I1018" s="61">
        <v>0</v>
      </c>
      <c r="J1018" s="61">
        <v>0</v>
      </c>
      <c r="K1018" s="54"/>
    </row>
    <row r="1019" spans="1:11" s="52" customFormat="1">
      <c r="A1019" s="8">
        <v>1014</v>
      </c>
      <c r="B1019" s="54" t="s">
        <v>2</v>
      </c>
      <c r="C1019" s="55">
        <v>0</v>
      </c>
      <c r="D1019" s="55">
        <v>0</v>
      </c>
      <c r="E1019" s="55">
        <v>0</v>
      </c>
      <c r="F1019" s="55">
        <v>0</v>
      </c>
      <c r="G1019" s="55">
        <v>0</v>
      </c>
      <c r="H1019" s="55">
        <v>0</v>
      </c>
      <c r="I1019" s="55">
        <v>0</v>
      </c>
      <c r="J1019" s="55">
        <v>0</v>
      </c>
      <c r="K1019" s="54"/>
    </row>
    <row r="1020" spans="1:11" s="52" customFormat="1">
      <c r="A1020" s="8">
        <v>1015</v>
      </c>
      <c r="B1020" s="54" t="s">
        <v>50</v>
      </c>
      <c r="C1020" s="55">
        <v>0</v>
      </c>
      <c r="D1020" s="55">
        <v>0</v>
      </c>
      <c r="E1020" s="55">
        <v>20769</v>
      </c>
      <c r="F1020" s="55">
        <v>1387.4</v>
      </c>
      <c r="G1020" s="55">
        <v>9843.7000000000007</v>
      </c>
      <c r="H1020" s="55">
        <v>0</v>
      </c>
      <c r="I1020" s="55">
        <v>0</v>
      </c>
      <c r="J1020" s="55">
        <v>0</v>
      </c>
      <c r="K1020" s="54"/>
    </row>
    <row r="1021" spans="1:11" s="52" customFormat="1">
      <c r="A1021" s="8">
        <v>1016</v>
      </c>
      <c r="B1021" s="54" t="s">
        <v>328</v>
      </c>
      <c r="C1021" s="55">
        <v>0</v>
      </c>
      <c r="D1021" s="55">
        <v>0</v>
      </c>
      <c r="E1021" s="55">
        <v>0</v>
      </c>
      <c r="F1021" s="55">
        <v>0</v>
      </c>
      <c r="G1021" s="55">
        <v>0</v>
      </c>
      <c r="H1021" s="55">
        <v>0</v>
      </c>
      <c r="I1021" s="55">
        <v>0</v>
      </c>
      <c r="J1021" s="55">
        <v>0</v>
      </c>
      <c r="K1021" s="54"/>
    </row>
    <row r="1022" spans="1:11">
      <c r="A1022" s="8">
        <v>1017</v>
      </c>
      <c r="B1022" s="10" t="s">
        <v>329</v>
      </c>
      <c r="C1022" s="55">
        <v>0</v>
      </c>
      <c r="D1022" s="55">
        <v>0</v>
      </c>
      <c r="E1022" s="55">
        <v>0</v>
      </c>
      <c r="F1022" s="55">
        <v>0</v>
      </c>
      <c r="G1022" s="55">
        <v>0</v>
      </c>
      <c r="H1022" s="55">
        <v>0</v>
      </c>
      <c r="I1022" s="55">
        <v>0</v>
      </c>
      <c r="J1022" s="55">
        <v>0</v>
      </c>
      <c r="K1022" s="10"/>
    </row>
    <row r="1023" spans="1:11" ht="15" customHeight="1">
      <c r="A1023" s="8">
        <v>1018</v>
      </c>
      <c r="B1023" s="69" t="s">
        <v>285</v>
      </c>
      <c r="C1023" s="70"/>
      <c r="D1023" s="70"/>
      <c r="E1023" s="70"/>
      <c r="F1023" s="70"/>
      <c r="G1023" s="70"/>
      <c r="H1023" s="70"/>
      <c r="I1023" s="70"/>
      <c r="J1023" s="70"/>
      <c r="K1023" s="71"/>
    </row>
    <row r="1024" spans="1:11">
      <c r="A1024" s="8">
        <v>1019</v>
      </c>
      <c r="B1024" s="40" t="s">
        <v>84</v>
      </c>
      <c r="C1024" s="5">
        <f>D1024+E1024+F1024+G1024+H1024+I1024+J1024</f>
        <v>60267.599999999991</v>
      </c>
      <c r="D1024" s="5">
        <f>D1026+D1027+D1028</f>
        <v>12125.1</v>
      </c>
      <c r="E1024" s="5">
        <f>E1026+E1027+E1028</f>
        <v>12612</v>
      </c>
      <c r="F1024" s="5">
        <f t="shared" ref="F1024:J1024" si="770">F1026+F1027+F1028</f>
        <v>1267.3</v>
      </c>
      <c r="G1024" s="5">
        <f t="shared" si="770"/>
        <v>7072.5</v>
      </c>
      <c r="H1024" s="5">
        <f t="shared" si="770"/>
        <v>8919.5999999999985</v>
      </c>
      <c r="I1024" s="5">
        <f t="shared" si="770"/>
        <v>9011.2999999999993</v>
      </c>
      <c r="J1024" s="5">
        <f t="shared" si="770"/>
        <v>9259.7999999999993</v>
      </c>
      <c r="K1024" s="10"/>
    </row>
    <row r="1025" spans="1:11">
      <c r="A1025" s="8">
        <v>1020</v>
      </c>
      <c r="B1025" s="41" t="s">
        <v>2</v>
      </c>
      <c r="C1025" s="6">
        <f t="shared" ref="C1025" si="771">D1025+E1025+F1025+G1025+H1025+I1025+J1025</f>
        <v>0</v>
      </c>
      <c r="D1025" s="6">
        <f t="shared" ref="D1025" si="772">E1025+F1025+G1025+H1025+I1025+J1025+K1025</f>
        <v>0</v>
      </c>
      <c r="E1025" s="6">
        <f t="shared" ref="E1025" si="773">F1025+G1025+H1025+I1025+J1025+K1025+L1025</f>
        <v>0</v>
      </c>
      <c r="F1025" s="6">
        <f t="shared" ref="F1025" si="774">G1025+H1025+I1025+J1025+K1025+L1025+M1025</f>
        <v>0</v>
      </c>
      <c r="G1025" s="6">
        <f t="shared" ref="G1025" si="775">H1025+I1025+J1025+K1025+L1025+M1025+N1025</f>
        <v>0</v>
      </c>
      <c r="H1025" s="6">
        <f t="shared" ref="H1025" si="776">I1025+J1025+K1025+L1025+M1025+N1025+O1025</f>
        <v>0</v>
      </c>
      <c r="I1025" s="6">
        <f t="shared" ref="I1025" si="777">J1025+K1025+L1025+M1025+N1025+O1025+P1025</f>
        <v>0</v>
      </c>
      <c r="J1025" s="6">
        <f t="shared" ref="J1025" si="778">K1025+L1025+M1025+N1025+O1025+P1025+Q1025</f>
        <v>0</v>
      </c>
      <c r="K1025" s="10"/>
    </row>
    <row r="1026" spans="1:11">
      <c r="A1026" s="8">
        <v>1021</v>
      </c>
      <c r="B1026" s="10" t="s">
        <v>3</v>
      </c>
      <c r="C1026" s="6">
        <f t="shared" ref="C1026:C1031" si="779">D1026+E1026+F1026+G1026+H1026+I1026+J1026</f>
        <v>4742.2000000000007</v>
      </c>
      <c r="D1026" s="6">
        <f>D1032</f>
        <v>2771.1000000000004</v>
      </c>
      <c r="E1026" s="6">
        <f>E1032</f>
        <v>317.3</v>
      </c>
      <c r="F1026" s="6">
        <f t="shared" ref="F1026:J1026" si="780">F1032</f>
        <v>317.3</v>
      </c>
      <c r="G1026" s="6">
        <f t="shared" si="780"/>
        <v>315</v>
      </c>
      <c r="H1026" s="6">
        <f t="shared" si="780"/>
        <v>340.5</v>
      </c>
      <c r="I1026" s="6">
        <f t="shared" si="780"/>
        <v>340.5</v>
      </c>
      <c r="J1026" s="6">
        <f t="shared" si="780"/>
        <v>340.5</v>
      </c>
      <c r="K1026" s="10"/>
    </row>
    <row r="1027" spans="1:11">
      <c r="A1027" s="8">
        <v>1022</v>
      </c>
      <c r="B1027" s="10" t="s">
        <v>4</v>
      </c>
      <c r="C1027" s="6">
        <f t="shared" si="779"/>
        <v>55525.400000000009</v>
      </c>
      <c r="D1027" s="6">
        <f>D1033</f>
        <v>9354</v>
      </c>
      <c r="E1027" s="6">
        <f>E1033</f>
        <v>12294.7</v>
      </c>
      <c r="F1027" s="6">
        <f t="shared" ref="F1027:J1027" si="781">F1033</f>
        <v>950</v>
      </c>
      <c r="G1027" s="6">
        <f t="shared" si="781"/>
        <v>6757.5</v>
      </c>
      <c r="H1027" s="6">
        <f t="shared" si="781"/>
        <v>8579.0999999999985</v>
      </c>
      <c r="I1027" s="6">
        <f t="shared" si="781"/>
        <v>8670.7999999999993</v>
      </c>
      <c r="J1027" s="6">
        <f t="shared" si="781"/>
        <v>8919.2999999999993</v>
      </c>
      <c r="K1027" s="10"/>
    </row>
    <row r="1028" spans="1:11">
      <c r="A1028" s="8">
        <v>1023</v>
      </c>
      <c r="B1028" s="10" t="s">
        <v>23</v>
      </c>
      <c r="C1028" s="6">
        <f t="shared" si="779"/>
        <v>0</v>
      </c>
      <c r="D1028" s="6">
        <f t="shared" ref="D1028:E1029" si="782">E1028+F1028+G1028+H1028+I1028+J1028+K1028</f>
        <v>0</v>
      </c>
      <c r="E1028" s="6">
        <f t="shared" si="782"/>
        <v>0</v>
      </c>
      <c r="F1028" s="6">
        <f t="shared" ref="F1028:F1029" si="783">G1028+H1028+I1028+J1028+K1028+L1028+M1028</f>
        <v>0</v>
      </c>
      <c r="G1028" s="6">
        <f t="shared" ref="G1028:G1029" si="784">H1028+I1028+J1028+K1028+L1028+M1028+N1028</f>
        <v>0</v>
      </c>
      <c r="H1028" s="6">
        <f t="shared" ref="H1028:H1029" si="785">I1028+J1028+K1028+L1028+M1028+N1028+O1028</f>
        <v>0</v>
      </c>
      <c r="I1028" s="6">
        <f t="shared" ref="I1028:I1029" si="786">J1028+K1028+L1028+M1028+N1028+O1028+P1028</f>
        <v>0</v>
      </c>
      <c r="J1028" s="6">
        <f t="shared" ref="J1028:J1029" si="787">K1028+L1028+M1028+N1028+O1028+P1028+Q1028</f>
        <v>0</v>
      </c>
      <c r="K1028" s="10"/>
    </row>
    <row r="1029" spans="1:11">
      <c r="A1029" s="8">
        <v>1024</v>
      </c>
      <c r="B1029" s="10" t="s">
        <v>20</v>
      </c>
      <c r="C1029" s="6">
        <f t="shared" si="779"/>
        <v>0</v>
      </c>
      <c r="D1029" s="6">
        <f t="shared" si="782"/>
        <v>0</v>
      </c>
      <c r="E1029" s="6">
        <f t="shared" si="782"/>
        <v>0</v>
      </c>
      <c r="F1029" s="6">
        <f t="shared" si="783"/>
        <v>0</v>
      </c>
      <c r="G1029" s="6">
        <f t="shared" si="784"/>
        <v>0</v>
      </c>
      <c r="H1029" s="6">
        <f t="shared" si="785"/>
        <v>0</v>
      </c>
      <c r="I1029" s="6">
        <f t="shared" si="786"/>
        <v>0</v>
      </c>
      <c r="J1029" s="6">
        <f t="shared" si="787"/>
        <v>0</v>
      </c>
      <c r="K1029" s="10"/>
    </row>
    <row r="1030" spans="1:11" ht="25.5">
      <c r="A1030" s="8">
        <v>1025</v>
      </c>
      <c r="B1030" s="41" t="s">
        <v>61</v>
      </c>
      <c r="C1030" s="6">
        <f t="shared" si="779"/>
        <v>60267.599999999991</v>
      </c>
      <c r="D1030" s="6">
        <f>D1032+D1033+D1034</f>
        <v>12125.1</v>
      </c>
      <c r="E1030" s="6">
        <f>E1032+E1033+E1034</f>
        <v>12612</v>
      </c>
      <c r="F1030" s="6">
        <f t="shared" ref="F1030:J1030" si="788">F1032+F1033+F1034</f>
        <v>1267.3</v>
      </c>
      <c r="G1030" s="6">
        <f t="shared" si="788"/>
        <v>7072.5</v>
      </c>
      <c r="H1030" s="6">
        <f t="shared" si="788"/>
        <v>8919.5999999999985</v>
      </c>
      <c r="I1030" s="6">
        <f t="shared" si="788"/>
        <v>9011.2999999999993</v>
      </c>
      <c r="J1030" s="6">
        <f t="shared" si="788"/>
        <v>9259.7999999999993</v>
      </c>
      <c r="K1030" s="10"/>
    </row>
    <row r="1031" spans="1:11">
      <c r="A1031" s="8">
        <v>1026</v>
      </c>
      <c r="B1031" s="41" t="s">
        <v>2</v>
      </c>
      <c r="C1031" s="6">
        <f t="shared" si="779"/>
        <v>0</v>
      </c>
      <c r="D1031" s="6">
        <f t="shared" ref="D1031" si="789">E1031+F1031+G1031+H1031+I1031+J1031+K1031</f>
        <v>0</v>
      </c>
      <c r="E1031" s="6">
        <f t="shared" ref="E1031" si="790">F1031+G1031+H1031+I1031+J1031+K1031+L1031</f>
        <v>0</v>
      </c>
      <c r="F1031" s="6">
        <f t="shared" ref="F1031" si="791">G1031+H1031+I1031+J1031+K1031+L1031+M1031</f>
        <v>0</v>
      </c>
      <c r="G1031" s="6">
        <f t="shared" ref="G1031" si="792">H1031+I1031+J1031+K1031+L1031+M1031+N1031</f>
        <v>0</v>
      </c>
      <c r="H1031" s="6">
        <f t="shared" ref="H1031" si="793">I1031+J1031+K1031+L1031+M1031+N1031+O1031</f>
        <v>0</v>
      </c>
      <c r="I1031" s="6">
        <f t="shared" ref="I1031" si="794">J1031+K1031+L1031+M1031+N1031+O1031+P1031</f>
        <v>0</v>
      </c>
      <c r="J1031" s="6">
        <f t="shared" ref="J1031" si="795">K1031+L1031+M1031+N1031+O1031+P1031+Q1031</f>
        <v>0</v>
      </c>
      <c r="K1031" s="10"/>
    </row>
    <row r="1032" spans="1:11">
      <c r="A1032" s="8">
        <v>1027</v>
      </c>
      <c r="B1032" s="10" t="s">
        <v>3</v>
      </c>
      <c r="C1032" s="6">
        <f t="shared" ref="C1032:C1046" si="796">D1032+E1032+F1032+G1032+H1032+I1032+J1032</f>
        <v>4742.2000000000007</v>
      </c>
      <c r="D1032" s="6">
        <f>D1157+D1037+D1057+D1067+D1082</f>
        <v>2771.1000000000004</v>
      </c>
      <c r="E1032" s="6">
        <f t="shared" ref="E1032:J1032" si="797">E1157</f>
        <v>317.3</v>
      </c>
      <c r="F1032" s="6">
        <f t="shared" si="797"/>
        <v>317.3</v>
      </c>
      <c r="G1032" s="6">
        <f t="shared" si="797"/>
        <v>315</v>
      </c>
      <c r="H1032" s="6">
        <f t="shared" si="797"/>
        <v>340.5</v>
      </c>
      <c r="I1032" s="6">
        <f t="shared" si="797"/>
        <v>340.5</v>
      </c>
      <c r="J1032" s="6">
        <f t="shared" si="797"/>
        <v>340.5</v>
      </c>
      <c r="K1032" s="10"/>
    </row>
    <row r="1033" spans="1:11">
      <c r="A1033" s="8">
        <v>1028</v>
      </c>
      <c r="B1033" s="10" t="s">
        <v>4</v>
      </c>
      <c r="C1033" s="6">
        <f t="shared" si="796"/>
        <v>55525.400000000009</v>
      </c>
      <c r="D1033" s="6">
        <f t="shared" ref="D1033:J1033" si="798">D1038+D1058+D1068+D1083</f>
        <v>9354</v>
      </c>
      <c r="E1033" s="6">
        <f>E1038+E1058+E1068+E1083</f>
        <v>12294.7</v>
      </c>
      <c r="F1033" s="6">
        <f t="shared" si="798"/>
        <v>950</v>
      </c>
      <c r="G1033" s="6">
        <f t="shared" si="798"/>
        <v>6757.5</v>
      </c>
      <c r="H1033" s="6">
        <f t="shared" si="798"/>
        <v>8579.0999999999985</v>
      </c>
      <c r="I1033" s="6">
        <f t="shared" si="798"/>
        <v>8670.7999999999993</v>
      </c>
      <c r="J1033" s="6">
        <f t="shared" si="798"/>
        <v>8919.2999999999993</v>
      </c>
      <c r="K1033" s="10"/>
    </row>
    <row r="1034" spans="1:11">
      <c r="A1034" s="8">
        <v>1029</v>
      </c>
      <c r="B1034" s="10" t="s">
        <v>23</v>
      </c>
      <c r="C1034" s="6">
        <f t="shared" si="796"/>
        <v>0</v>
      </c>
      <c r="D1034" s="6">
        <f t="shared" ref="D1034:D1044" si="799">E1034+F1034+G1034+H1034+I1034+J1034+K1034</f>
        <v>0</v>
      </c>
      <c r="E1034" s="6">
        <f t="shared" ref="E1034:E1044" si="800">F1034+G1034+H1034+I1034+J1034+K1034+L1034</f>
        <v>0</v>
      </c>
      <c r="F1034" s="6">
        <f t="shared" ref="F1034:F1037" si="801">G1034+H1034+I1034+J1034+K1034+L1034+M1034</f>
        <v>0</v>
      </c>
      <c r="G1034" s="6">
        <f t="shared" ref="G1034:G1037" si="802">H1034+I1034+J1034+K1034+L1034+M1034+N1034</f>
        <v>0</v>
      </c>
      <c r="H1034" s="6">
        <f t="shared" ref="H1034:H1037" si="803">I1034+J1034+K1034+L1034+M1034+N1034+O1034</f>
        <v>0</v>
      </c>
      <c r="I1034" s="6">
        <f t="shared" ref="I1034:I1037" si="804">J1034+K1034+L1034+M1034+N1034+O1034+P1034</f>
        <v>0</v>
      </c>
      <c r="J1034" s="6">
        <f t="shared" ref="J1034:J1037" si="805">K1034+L1034+M1034+N1034+O1034+P1034+Q1034</f>
        <v>0</v>
      </c>
      <c r="K1034" s="10"/>
    </row>
    <row r="1035" spans="1:11" ht="15" customHeight="1">
      <c r="A1035" s="8">
        <v>1030</v>
      </c>
      <c r="B1035" s="44" t="s">
        <v>54</v>
      </c>
      <c r="C1035" s="5">
        <f t="shared" si="796"/>
        <v>29961.3</v>
      </c>
      <c r="D1035" s="5">
        <f>D1037+D1038+D1039</f>
        <v>4976.1000000000004</v>
      </c>
      <c r="E1035" s="5">
        <f>E1036+E1037+E1038</f>
        <v>3794.7</v>
      </c>
      <c r="F1035" s="5">
        <f>F1036+F1037+F1038+F1039</f>
        <v>0</v>
      </c>
      <c r="G1035" s="5">
        <f>G1038</f>
        <v>3885</v>
      </c>
      <c r="H1035" s="5">
        <f>H1038</f>
        <v>5583</v>
      </c>
      <c r="I1035" s="5">
        <f>I1038</f>
        <v>5750</v>
      </c>
      <c r="J1035" s="5">
        <f>J1038</f>
        <v>5972.5</v>
      </c>
      <c r="K1035" s="48">
        <v>85</v>
      </c>
    </row>
    <row r="1036" spans="1:11" ht="15" customHeight="1">
      <c r="A1036" s="8">
        <v>1031</v>
      </c>
      <c r="B1036" s="50" t="s">
        <v>2</v>
      </c>
      <c r="C1036" s="6">
        <f t="shared" si="796"/>
        <v>0</v>
      </c>
      <c r="D1036" s="6">
        <f t="shared" ref="D1036" si="806">E1036+F1036+G1036+H1036+I1036+J1036+K1036</f>
        <v>0</v>
      </c>
      <c r="E1036" s="6">
        <f t="shared" si="800"/>
        <v>0</v>
      </c>
      <c r="F1036" s="6">
        <f t="shared" si="801"/>
        <v>0</v>
      </c>
      <c r="G1036" s="6">
        <f t="shared" si="802"/>
        <v>0</v>
      </c>
      <c r="H1036" s="6">
        <f t="shared" si="803"/>
        <v>0</v>
      </c>
      <c r="I1036" s="6">
        <f t="shared" si="804"/>
        <v>0</v>
      </c>
      <c r="J1036" s="6">
        <f t="shared" si="805"/>
        <v>0</v>
      </c>
      <c r="K1036" s="38"/>
    </row>
    <row r="1037" spans="1:11">
      <c r="A1037" s="8">
        <v>1032</v>
      </c>
      <c r="B1037" s="10" t="s">
        <v>49</v>
      </c>
      <c r="C1037" s="6">
        <f t="shared" si="796"/>
        <v>0</v>
      </c>
      <c r="D1037" s="6">
        <f t="shared" si="799"/>
        <v>0</v>
      </c>
      <c r="E1037" s="6">
        <f t="shared" si="800"/>
        <v>0</v>
      </c>
      <c r="F1037" s="6">
        <f t="shared" si="801"/>
        <v>0</v>
      </c>
      <c r="G1037" s="6">
        <f t="shared" si="802"/>
        <v>0</v>
      </c>
      <c r="H1037" s="6">
        <f t="shared" si="803"/>
        <v>0</v>
      </c>
      <c r="I1037" s="6">
        <f t="shared" si="804"/>
        <v>0</v>
      </c>
      <c r="J1037" s="6">
        <f t="shared" si="805"/>
        <v>0</v>
      </c>
      <c r="K1037" s="10"/>
    </row>
    <row r="1038" spans="1:11" ht="15.75">
      <c r="A1038" s="8">
        <v>1033</v>
      </c>
      <c r="B1038" s="10" t="s">
        <v>50</v>
      </c>
      <c r="C1038" s="6">
        <f t="shared" si="796"/>
        <v>29961.3</v>
      </c>
      <c r="D1038" s="6">
        <f>D1043+D1048+D1053</f>
        <v>4976.1000000000004</v>
      </c>
      <c r="E1038" s="6">
        <f>E1043+E1048+E1053</f>
        <v>3794.7</v>
      </c>
      <c r="F1038" s="6">
        <f t="shared" ref="F1038:J1038" si="807">F1043+F1048</f>
        <v>0</v>
      </c>
      <c r="G1038" s="6">
        <f t="shared" si="807"/>
        <v>3885</v>
      </c>
      <c r="H1038" s="6">
        <f t="shared" si="807"/>
        <v>5583</v>
      </c>
      <c r="I1038" s="6">
        <f t="shared" si="807"/>
        <v>5750</v>
      </c>
      <c r="J1038" s="6">
        <f t="shared" si="807"/>
        <v>5972.5</v>
      </c>
      <c r="K1038" s="38"/>
    </row>
    <row r="1039" spans="1:11">
      <c r="A1039" s="8">
        <v>1034</v>
      </c>
      <c r="B1039" s="10" t="s">
        <v>21</v>
      </c>
      <c r="C1039" s="6">
        <f t="shared" si="796"/>
        <v>0</v>
      </c>
      <c r="D1039" s="6">
        <f t="shared" si="799"/>
        <v>0</v>
      </c>
      <c r="E1039" s="6">
        <f t="shared" si="800"/>
        <v>0</v>
      </c>
      <c r="F1039" s="6">
        <f t="shared" ref="F1039" si="808">G1039+H1039+I1039+J1039+K1039+L1039+M1039</f>
        <v>0</v>
      </c>
      <c r="G1039" s="6">
        <f t="shared" ref="G1039" si="809">H1039+I1039+J1039+K1039+L1039+M1039+N1039</f>
        <v>0</v>
      </c>
      <c r="H1039" s="6">
        <f t="shared" ref="H1039" si="810">I1039+J1039+K1039+L1039+M1039+N1039+O1039</f>
        <v>0</v>
      </c>
      <c r="I1039" s="6">
        <f t="shared" ref="I1039" si="811">J1039+K1039+L1039+M1039+N1039+O1039+P1039</f>
        <v>0</v>
      </c>
      <c r="J1039" s="6">
        <f t="shared" ref="J1039" si="812">K1039+L1039+M1039+N1039+O1039+P1039+Q1039</f>
        <v>0</v>
      </c>
      <c r="K1039" s="10"/>
    </row>
    <row r="1040" spans="1:11" ht="39" customHeight="1">
      <c r="A1040" s="8">
        <v>1035</v>
      </c>
      <c r="B1040" s="14" t="s">
        <v>256</v>
      </c>
      <c r="C1040" s="6">
        <f t="shared" si="796"/>
        <v>23742.5</v>
      </c>
      <c r="D1040" s="6">
        <f>D1042+D1043+D1044</f>
        <v>4156.5</v>
      </c>
      <c r="E1040" s="6">
        <f>E1042+E1043+E1044</f>
        <v>2295.5</v>
      </c>
      <c r="F1040" s="6">
        <f t="shared" ref="F1040:J1040" si="813">F1042+F1043+F1044</f>
        <v>0</v>
      </c>
      <c r="G1040" s="6">
        <f t="shared" si="813"/>
        <v>3885</v>
      </c>
      <c r="H1040" s="6">
        <f t="shared" si="813"/>
        <v>4283</v>
      </c>
      <c r="I1040" s="6">
        <f t="shared" si="813"/>
        <v>4450</v>
      </c>
      <c r="J1040" s="6">
        <f t="shared" si="813"/>
        <v>4672.5</v>
      </c>
      <c r="K1040" s="38"/>
    </row>
    <row r="1041" spans="1:11" ht="15.75" customHeight="1">
      <c r="A1041" s="8">
        <v>1036</v>
      </c>
      <c r="B1041" s="50" t="s">
        <v>2</v>
      </c>
      <c r="C1041" s="6">
        <f t="shared" si="796"/>
        <v>0</v>
      </c>
      <c r="D1041" s="6">
        <f t="shared" ref="D1041" si="814">E1041+F1041+G1041+H1041+I1041+J1041+K1041</f>
        <v>0</v>
      </c>
      <c r="E1041" s="6">
        <f t="shared" ref="E1041" si="815">F1041+G1041+H1041+I1041+J1041+K1041+L1041</f>
        <v>0</v>
      </c>
      <c r="F1041" s="6">
        <f t="shared" ref="F1041" si="816">G1041+H1041+I1041+J1041+K1041+L1041+M1041</f>
        <v>0</v>
      </c>
      <c r="G1041" s="6">
        <f t="shared" ref="G1041" si="817">H1041+I1041+J1041+K1041+L1041+M1041+N1041</f>
        <v>0</v>
      </c>
      <c r="H1041" s="6">
        <f t="shared" ref="H1041" si="818">I1041+J1041+K1041+L1041+M1041+N1041+O1041</f>
        <v>0</v>
      </c>
      <c r="I1041" s="6">
        <f t="shared" ref="I1041" si="819">J1041+K1041+L1041+M1041+N1041+O1041+P1041</f>
        <v>0</v>
      </c>
      <c r="J1041" s="6">
        <f t="shared" ref="J1041" si="820">K1041+L1041+M1041+N1041+O1041+P1041+Q1041</f>
        <v>0</v>
      </c>
      <c r="K1041" s="38"/>
    </row>
    <row r="1042" spans="1:11">
      <c r="A1042" s="8">
        <v>1037</v>
      </c>
      <c r="B1042" s="10" t="s">
        <v>49</v>
      </c>
      <c r="C1042" s="6">
        <f t="shared" si="796"/>
        <v>0</v>
      </c>
      <c r="D1042" s="6">
        <f t="shared" si="799"/>
        <v>0</v>
      </c>
      <c r="E1042" s="6">
        <f t="shared" si="800"/>
        <v>0</v>
      </c>
      <c r="F1042" s="6">
        <f t="shared" ref="F1042" si="821">G1042+H1042+I1042+J1042+K1042+L1042+M1042</f>
        <v>0</v>
      </c>
      <c r="G1042" s="6">
        <f t="shared" ref="G1042" si="822">H1042+I1042+J1042+K1042+L1042+M1042+N1042</f>
        <v>0</v>
      </c>
      <c r="H1042" s="6">
        <f t="shared" ref="H1042" si="823">I1042+J1042+K1042+L1042+M1042+N1042+O1042</f>
        <v>0</v>
      </c>
      <c r="I1042" s="6">
        <f t="shared" ref="I1042" si="824">J1042+K1042+L1042+M1042+N1042+O1042+P1042</f>
        <v>0</v>
      </c>
      <c r="J1042" s="6">
        <f t="shared" ref="J1042" si="825">K1042+L1042+M1042+N1042+O1042+P1042+Q1042</f>
        <v>0</v>
      </c>
      <c r="K1042" s="10"/>
    </row>
    <row r="1043" spans="1:11" ht="15.75">
      <c r="A1043" s="8">
        <v>1038</v>
      </c>
      <c r="B1043" s="10" t="s">
        <v>50</v>
      </c>
      <c r="C1043" s="6">
        <f t="shared" si="796"/>
        <v>23742.5</v>
      </c>
      <c r="D1043" s="6">
        <f>3000+700-100+576.1-19.6</f>
        <v>4156.5</v>
      </c>
      <c r="E1043" s="6">
        <f>3295.5-1000</f>
        <v>2295.5</v>
      </c>
      <c r="F1043" s="6">
        <v>0</v>
      </c>
      <c r="G1043" s="6">
        <v>3885</v>
      </c>
      <c r="H1043" s="6">
        <v>4283</v>
      </c>
      <c r="I1043" s="6">
        <v>4450</v>
      </c>
      <c r="J1043" s="6">
        <v>4672.5</v>
      </c>
      <c r="K1043" s="38"/>
    </row>
    <row r="1044" spans="1:11">
      <c r="A1044" s="8">
        <v>1039</v>
      </c>
      <c r="B1044" s="10" t="s">
        <v>21</v>
      </c>
      <c r="C1044" s="6">
        <f t="shared" si="796"/>
        <v>0</v>
      </c>
      <c r="D1044" s="6">
        <f t="shared" si="799"/>
        <v>0</v>
      </c>
      <c r="E1044" s="6">
        <f t="shared" si="800"/>
        <v>0</v>
      </c>
      <c r="F1044" s="6">
        <f t="shared" ref="F1044" si="826">G1044+H1044+I1044+J1044+K1044+L1044+M1044</f>
        <v>0</v>
      </c>
      <c r="G1044" s="6">
        <f t="shared" ref="G1044" si="827">H1044+I1044+J1044+K1044+L1044+M1044+N1044</f>
        <v>0</v>
      </c>
      <c r="H1044" s="6">
        <f t="shared" ref="H1044" si="828">I1044+J1044+K1044+L1044+M1044+N1044+O1044</f>
        <v>0</v>
      </c>
      <c r="I1044" s="6">
        <f t="shared" ref="I1044" si="829">J1044+K1044+L1044+M1044+N1044+O1044+P1044</f>
        <v>0</v>
      </c>
      <c r="J1044" s="6">
        <f t="shared" ref="J1044" si="830">K1044+L1044+M1044+N1044+O1044+P1044+Q1044</f>
        <v>0</v>
      </c>
      <c r="K1044" s="10"/>
    </row>
    <row r="1045" spans="1:11" s="58" customFormat="1" ht="51">
      <c r="A1045" s="8">
        <v>1040</v>
      </c>
      <c r="B1045" s="13" t="s">
        <v>257</v>
      </c>
      <c r="C1045" s="6">
        <f t="shared" si="796"/>
        <v>5057.1000000000004</v>
      </c>
      <c r="D1045" s="6">
        <f>D1047+D1048+D1049</f>
        <v>752.6</v>
      </c>
      <c r="E1045" s="6">
        <f>E1047+E1048+E1049</f>
        <v>404.5</v>
      </c>
      <c r="F1045" s="6">
        <f t="shared" ref="F1045:J1045" si="831">F1047+F1048+F1049</f>
        <v>0</v>
      </c>
      <c r="G1045" s="6">
        <f t="shared" si="831"/>
        <v>0</v>
      </c>
      <c r="H1045" s="6">
        <f t="shared" si="831"/>
        <v>1300</v>
      </c>
      <c r="I1045" s="6">
        <f t="shared" si="831"/>
        <v>1300</v>
      </c>
      <c r="J1045" s="6">
        <f t="shared" si="831"/>
        <v>1300</v>
      </c>
      <c r="K1045" s="38"/>
    </row>
    <row r="1046" spans="1:11" ht="15.75">
      <c r="A1046" s="8">
        <v>1041</v>
      </c>
      <c r="B1046" s="13" t="s">
        <v>2</v>
      </c>
      <c r="C1046" s="6">
        <f t="shared" si="796"/>
        <v>0</v>
      </c>
      <c r="D1046" s="6">
        <f t="shared" ref="D1046" si="832">E1046+F1046+G1046+H1046+I1046+J1046+K1046</f>
        <v>0</v>
      </c>
      <c r="E1046" s="6">
        <f t="shared" ref="E1046" si="833">F1046+G1046+H1046+I1046+J1046+K1046+L1046</f>
        <v>0</v>
      </c>
      <c r="F1046" s="6">
        <f t="shared" ref="F1046" si="834">G1046+H1046+I1046+J1046+K1046+L1046+M1046</f>
        <v>0</v>
      </c>
      <c r="G1046" s="6">
        <f t="shared" ref="G1046" si="835">H1046+I1046+J1046+K1046+L1046+M1046+N1046</f>
        <v>0</v>
      </c>
      <c r="H1046" s="6">
        <f t="shared" ref="H1046" si="836">I1046+J1046+K1046+L1046+M1046+N1046+O1046</f>
        <v>0</v>
      </c>
      <c r="I1046" s="6">
        <f t="shared" ref="I1046" si="837">J1046+K1046+L1046+M1046+N1046+O1046+P1046</f>
        <v>0</v>
      </c>
      <c r="J1046" s="6">
        <f t="shared" ref="J1046" si="838">K1046+L1046+M1046+N1046+O1046+P1046+Q1046</f>
        <v>0</v>
      </c>
      <c r="K1046" s="38"/>
    </row>
    <row r="1047" spans="1:11">
      <c r="A1047" s="8">
        <v>1042</v>
      </c>
      <c r="B1047" s="10" t="s">
        <v>49</v>
      </c>
      <c r="C1047" s="6">
        <f t="shared" ref="C1047:C1125" si="839">D1047+E1047+F1047+G1047+H1047+I1047+J1047</f>
        <v>0</v>
      </c>
      <c r="D1047" s="6">
        <f t="shared" ref="D1047:D1124" si="840">E1047+F1047+G1047+H1047+I1047+J1047+K1047</f>
        <v>0</v>
      </c>
      <c r="E1047" s="6">
        <f t="shared" ref="E1047:E1124" si="841">F1047+G1047+H1047+I1047+J1047+K1047+L1047</f>
        <v>0</v>
      </c>
      <c r="F1047" s="6">
        <f t="shared" ref="F1047" si="842">G1047+H1047+I1047+J1047+K1047+L1047+M1047</f>
        <v>0</v>
      </c>
      <c r="G1047" s="6">
        <f t="shared" ref="G1047" si="843">H1047+I1047+J1047+K1047+L1047+M1047+N1047</f>
        <v>0</v>
      </c>
      <c r="H1047" s="6">
        <f t="shared" ref="H1047" si="844">I1047+J1047+K1047+L1047+M1047+N1047+O1047</f>
        <v>0</v>
      </c>
      <c r="I1047" s="6">
        <f t="shared" ref="I1047" si="845">J1047+K1047+L1047+M1047+N1047+O1047+P1047</f>
        <v>0</v>
      </c>
      <c r="J1047" s="6">
        <f t="shared" ref="J1047" si="846">K1047+L1047+M1047+N1047+O1047+P1047+Q1047</f>
        <v>0</v>
      </c>
      <c r="K1047" s="10"/>
    </row>
    <row r="1048" spans="1:11" ht="15.75">
      <c r="A1048" s="8">
        <v>1043</v>
      </c>
      <c r="B1048" s="10" t="s">
        <v>50</v>
      </c>
      <c r="C1048" s="6">
        <f t="shared" si="839"/>
        <v>5057.1000000000004</v>
      </c>
      <c r="D1048" s="6">
        <f>700+100-67+19.6</f>
        <v>752.6</v>
      </c>
      <c r="E1048" s="6">
        <v>404.5</v>
      </c>
      <c r="F1048" s="6">
        <v>0</v>
      </c>
      <c r="G1048" s="6">
        <v>0</v>
      </c>
      <c r="H1048" s="6">
        <v>1300</v>
      </c>
      <c r="I1048" s="6">
        <v>1300</v>
      </c>
      <c r="J1048" s="6">
        <v>1300</v>
      </c>
      <c r="K1048" s="38"/>
    </row>
    <row r="1049" spans="1:11">
      <c r="A1049" s="8">
        <v>1044</v>
      </c>
      <c r="B1049" s="10" t="s">
        <v>21</v>
      </c>
      <c r="C1049" s="6">
        <f t="shared" si="839"/>
        <v>0</v>
      </c>
      <c r="D1049" s="6"/>
      <c r="E1049" s="6">
        <f t="shared" si="841"/>
        <v>0</v>
      </c>
      <c r="F1049" s="6">
        <f t="shared" ref="F1049" si="847">G1049+H1049+I1049+J1049+K1049+L1049+M1049</f>
        <v>0</v>
      </c>
      <c r="G1049" s="6">
        <f t="shared" ref="G1049" si="848">H1049+I1049+J1049+K1049+L1049+M1049+N1049</f>
        <v>0</v>
      </c>
      <c r="H1049" s="6">
        <f t="shared" ref="H1049" si="849">I1049+J1049+K1049+L1049+M1049+N1049+O1049</f>
        <v>0</v>
      </c>
      <c r="I1049" s="6">
        <f t="shared" ref="I1049" si="850">J1049+K1049+L1049+M1049+N1049+O1049+P1049</f>
        <v>0</v>
      </c>
      <c r="J1049" s="6">
        <f t="shared" ref="J1049" si="851">K1049+L1049+M1049+N1049+O1049+P1049+Q1049</f>
        <v>0</v>
      </c>
      <c r="K1049" s="10"/>
    </row>
    <row r="1050" spans="1:11" ht="25.5">
      <c r="A1050" s="8">
        <v>1045</v>
      </c>
      <c r="B1050" s="13" t="s">
        <v>339</v>
      </c>
      <c r="C1050" s="6">
        <f>D1050+E1050+F1050+G1050+H1050+I1050+J1050</f>
        <v>1161.7</v>
      </c>
      <c r="D1050" s="6">
        <f>D1051+D1052+D1053+D1054</f>
        <v>67</v>
      </c>
      <c r="E1050" s="6">
        <f>E1051+E1052+E1053+E1054</f>
        <v>1094.7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10"/>
    </row>
    <row r="1051" spans="1:11">
      <c r="A1051" s="8">
        <v>1046</v>
      </c>
      <c r="B1051" s="10" t="s">
        <v>2</v>
      </c>
      <c r="C1051" s="6">
        <v>0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10"/>
    </row>
    <row r="1052" spans="1:11">
      <c r="A1052" s="8">
        <v>1047</v>
      </c>
      <c r="B1052" s="10" t="s">
        <v>49</v>
      </c>
      <c r="C1052" s="6">
        <v>0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10"/>
    </row>
    <row r="1053" spans="1:11">
      <c r="A1053" s="8">
        <v>1048</v>
      </c>
      <c r="B1053" s="10" t="s">
        <v>50</v>
      </c>
      <c r="C1053" s="6">
        <f>D1053+E1053+F1053+G1053+H1053+I1053+J1053</f>
        <v>1161.7</v>
      </c>
      <c r="D1053" s="6">
        <v>67</v>
      </c>
      <c r="E1053" s="6">
        <v>1094.7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10"/>
    </row>
    <row r="1054" spans="1:11">
      <c r="A1054" s="8">
        <v>1049</v>
      </c>
      <c r="B1054" s="10" t="s">
        <v>21</v>
      </c>
      <c r="C1054" s="6">
        <v>0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10"/>
    </row>
    <row r="1055" spans="1:11" ht="27">
      <c r="A1055" s="8">
        <v>1050</v>
      </c>
      <c r="B1055" s="44" t="s">
        <v>55</v>
      </c>
      <c r="C1055" s="5">
        <f t="shared" si="839"/>
        <v>1104.9000000000001</v>
      </c>
      <c r="D1055" s="5">
        <f>D1057+D1058+D1059</f>
        <v>126.1</v>
      </c>
      <c r="E1055" s="5">
        <f>E1057+E1058+E1059</f>
        <v>150</v>
      </c>
      <c r="F1055" s="5">
        <f t="shared" ref="F1055:J1055" si="852">F1057+F1058+F1059</f>
        <v>150</v>
      </c>
      <c r="G1055" s="5">
        <f t="shared" si="852"/>
        <v>157.5</v>
      </c>
      <c r="H1055" s="5">
        <f t="shared" si="852"/>
        <v>165.4</v>
      </c>
      <c r="I1055" s="5">
        <f t="shared" si="852"/>
        <v>173.6</v>
      </c>
      <c r="J1055" s="5">
        <f t="shared" si="852"/>
        <v>182.3</v>
      </c>
      <c r="K1055" s="48">
        <v>84</v>
      </c>
    </row>
    <row r="1056" spans="1:11" ht="15.75">
      <c r="A1056" s="8">
        <v>1051</v>
      </c>
      <c r="B1056" s="44" t="s">
        <v>2</v>
      </c>
      <c r="C1056" s="6">
        <f t="shared" si="839"/>
        <v>0</v>
      </c>
      <c r="D1056" s="6">
        <f t="shared" ref="D1056" si="853">E1056+F1056+G1056+H1056+I1056+J1056+K1056</f>
        <v>0</v>
      </c>
      <c r="E1056" s="6">
        <f t="shared" ref="E1056" si="854">F1056+G1056+H1056+I1056+J1056+K1056+L1056</f>
        <v>0</v>
      </c>
      <c r="F1056" s="6">
        <f t="shared" ref="F1056" si="855">G1056+H1056+I1056+J1056+K1056+L1056+M1056</f>
        <v>0</v>
      </c>
      <c r="G1056" s="6">
        <f t="shared" ref="G1056" si="856">H1056+I1056+J1056+K1056+L1056+M1056+N1056</f>
        <v>0</v>
      </c>
      <c r="H1056" s="6">
        <f t="shared" ref="H1056" si="857">I1056+J1056+K1056+L1056+M1056+N1056+O1056</f>
        <v>0</v>
      </c>
      <c r="I1056" s="6">
        <f t="shared" ref="I1056" si="858">J1056+K1056+L1056+M1056+N1056+O1056+P1056</f>
        <v>0</v>
      </c>
      <c r="J1056" s="6">
        <f t="shared" ref="J1056" si="859">K1056+L1056+M1056+N1056+O1056+P1056+Q1056</f>
        <v>0</v>
      </c>
      <c r="K1056" s="38"/>
    </row>
    <row r="1057" spans="1:11">
      <c r="A1057" s="8">
        <v>1052</v>
      </c>
      <c r="B1057" s="10" t="s">
        <v>49</v>
      </c>
      <c r="C1057" s="6">
        <f t="shared" si="839"/>
        <v>0</v>
      </c>
      <c r="D1057" s="6">
        <f t="shared" si="840"/>
        <v>0</v>
      </c>
      <c r="E1057" s="6">
        <f t="shared" si="841"/>
        <v>0</v>
      </c>
      <c r="F1057" s="6">
        <f t="shared" ref="F1057" si="860">G1057+H1057+I1057+J1057+K1057+L1057+M1057</f>
        <v>0</v>
      </c>
      <c r="G1057" s="6">
        <f t="shared" ref="G1057" si="861">H1057+I1057+J1057+K1057+L1057+M1057+N1057</f>
        <v>0</v>
      </c>
      <c r="H1057" s="6">
        <f t="shared" ref="H1057" si="862">I1057+J1057+K1057+L1057+M1057+N1057+O1057</f>
        <v>0</v>
      </c>
      <c r="I1057" s="6">
        <f t="shared" ref="I1057" si="863">J1057+K1057+L1057+M1057+N1057+O1057+P1057</f>
        <v>0</v>
      </c>
      <c r="J1057" s="6">
        <f t="shared" ref="J1057" si="864">K1057+L1057+M1057+N1057+O1057+P1057+Q1057</f>
        <v>0</v>
      </c>
      <c r="K1057" s="10"/>
    </row>
    <row r="1058" spans="1:11" ht="15.75">
      <c r="A1058" s="8">
        <v>1053</v>
      </c>
      <c r="B1058" s="10" t="s">
        <v>50</v>
      </c>
      <c r="C1058" s="6">
        <f t="shared" si="839"/>
        <v>1104.9000000000001</v>
      </c>
      <c r="D1058" s="6">
        <f>D1063</f>
        <v>126.1</v>
      </c>
      <c r="E1058" s="6">
        <v>150</v>
      </c>
      <c r="F1058" s="6">
        <v>150</v>
      </c>
      <c r="G1058" s="6">
        <v>157.5</v>
      </c>
      <c r="H1058" s="6">
        <v>165.4</v>
      </c>
      <c r="I1058" s="6">
        <v>173.6</v>
      </c>
      <c r="J1058" s="6">
        <v>182.3</v>
      </c>
      <c r="K1058" s="38"/>
    </row>
    <row r="1059" spans="1:11">
      <c r="A1059" s="8">
        <v>1054</v>
      </c>
      <c r="B1059" s="10" t="s">
        <v>21</v>
      </c>
      <c r="C1059" s="6">
        <f t="shared" si="839"/>
        <v>0</v>
      </c>
      <c r="D1059" s="6">
        <f t="shared" si="840"/>
        <v>0</v>
      </c>
      <c r="E1059" s="6">
        <f t="shared" si="841"/>
        <v>0</v>
      </c>
      <c r="F1059" s="6">
        <f t="shared" ref="F1059" si="865">G1059+H1059+I1059+J1059+K1059+L1059+M1059</f>
        <v>0</v>
      </c>
      <c r="G1059" s="6">
        <f t="shared" ref="G1059" si="866">H1059+I1059+J1059+K1059+L1059+M1059+N1059</f>
        <v>0</v>
      </c>
      <c r="H1059" s="6">
        <f t="shared" ref="H1059" si="867">I1059+J1059+K1059+L1059+M1059+N1059+O1059</f>
        <v>0</v>
      </c>
      <c r="I1059" s="6">
        <f t="shared" ref="I1059" si="868">J1059+K1059+L1059+M1059+N1059+O1059+P1059</f>
        <v>0</v>
      </c>
      <c r="J1059" s="6">
        <f t="shared" ref="J1059" si="869">K1059+L1059+M1059+N1059+O1059+P1059+Q1059</f>
        <v>0</v>
      </c>
      <c r="K1059" s="10"/>
    </row>
    <row r="1060" spans="1:11" ht="26.25">
      <c r="A1060" s="8">
        <v>1055</v>
      </c>
      <c r="B1060" s="14" t="s">
        <v>258</v>
      </c>
      <c r="C1060" s="6">
        <f t="shared" si="839"/>
        <v>1104.9000000000001</v>
      </c>
      <c r="D1060" s="6">
        <f>D1062+D1063+D1064</f>
        <v>126.1</v>
      </c>
      <c r="E1060" s="6">
        <f>E1062+E1063+E1064</f>
        <v>150</v>
      </c>
      <c r="F1060" s="6">
        <f t="shared" ref="F1060:J1060" si="870">F1062+F1063+F1064</f>
        <v>150</v>
      </c>
      <c r="G1060" s="6">
        <f t="shared" si="870"/>
        <v>157.5</v>
      </c>
      <c r="H1060" s="6">
        <f t="shared" si="870"/>
        <v>165.4</v>
      </c>
      <c r="I1060" s="6">
        <f t="shared" si="870"/>
        <v>173.6</v>
      </c>
      <c r="J1060" s="6">
        <f t="shared" si="870"/>
        <v>182.3</v>
      </c>
      <c r="K1060" s="38"/>
    </row>
    <row r="1061" spans="1:11" ht="15.75">
      <c r="A1061" s="8">
        <v>1056</v>
      </c>
      <c r="B1061" s="14" t="s">
        <v>2</v>
      </c>
      <c r="C1061" s="6">
        <f t="shared" si="839"/>
        <v>0</v>
      </c>
      <c r="D1061" s="6">
        <f t="shared" ref="D1061" si="871">E1061+F1061+G1061+H1061+I1061+J1061+K1061</f>
        <v>0</v>
      </c>
      <c r="E1061" s="6">
        <f t="shared" ref="E1061" si="872">F1061+G1061+H1061+I1061+J1061+K1061+L1061</f>
        <v>0</v>
      </c>
      <c r="F1061" s="6">
        <f t="shared" ref="F1061" si="873">G1061+H1061+I1061+J1061+K1061+L1061+M1061</f>
        <v>0</v>
      </c>
      <c r="G1061" s="6">
        <f t="shared" ref="G1061" si="874">H1061+I1061+J1061+K1061+L1061+M1061+N1061</f>
        <v>0</v>
      </c>
      <c r="H1061" s="6">
        <f t="shared" ref="H1061" si="875">I1061+J1061+K1061+L1061+M1061+N1061+O1061</f>
        <v>0</v>
      </c>
      <c r="I1061" s="6">
        <f t="shared" ref="I1061" si="876">J1061+K1061+L1061+M1061+N1061+O1061+P1061</f>
        <v>0</v>
      </c>
      <c r="J1061" s="6">
        <f t="shared" ref="J1061" si="877">K1061+L1061+M1061+N1061+O1061+P1061+Q1061</f>
        <v>0</v>
      </c>
      <c r="K1061" s="38"/>
    </row>
    <row r="1062" spans="1:11">
      <c r="A1062" s="8">
        <v>1057</v>
      </c>
      <c r="B1062" s="10" t="s">
        <v>49</v>
      </c>
      <c r="C1062" s="6">
        <f t="shared" si="839"/>
        <v>0</v>
      </c>
      <c r="D1062" s="6">
        <f t="shared" si="840"/>
        <v>0</v>
      </c>
      <c r="E1062" s="6">
        <f t="shared" si="841"/>
        <v>0</v>
      </c>
      <c r="F1062" s="6">
        <f t="shared" ref="F1062" si="878">G1062+H1062+I1062+J1062+K1062+L1062+M1062</f>
        <v>0</v>
      </c>
      <c r="G1062" s="6">
        <f t="shared" ref="G1062" si="879">H1062+I1062+J1062+K1062+L1062+M1062+N1062</f>
        <v>0</v>
      </c>
      <c r="H1062" s="6">
        <f t="shared" ref="H1062" si="880">I1062+J1062+K1062+L1062+M1062+N1062+O1062</f>
        <v>0</v>
      </c>
      <c r="I1062" s="6">
        <f t="shared" ref="I1062" si="881">J1062+K1062+L1062+M1062+N1062+O1062+P1062</f>
        <v>0</v>
      </c>
      <c r="J1062" s="6">
        <f t="shared" ref="J1062" si="882">K1062+L1062+M1062+N1062+O1062+P1062+Q1062</f>
        <v>0</v>
      </c>
      <c r="K1062" s="10"/>
    </row>
    <row r="1063" spans="1:11" ht="15.75">
      <c r="A1063" s="8">
        <v>1058</v>
      </c>
      <c r="B1063" s="10" t="s">
        <v>50</v>
      </c>
      <c r="C1063" s="6">
        <f t="shared" si="839"/>
        <v>1104.9000000000001</v>
      </c>
      <c r="D1063" s="6">
        <f>150-23.9</f>
        <v>126.1</v>
      </c>
      <c r="E1063" s="6">
        <v>150</v>
      </c>
      <c r="F1063" s="6">
        <v>150</v>
      </c>
      <c r="G1063" s="6">
        <v>157.5</v>
      </c>
      <c r="H1063" s="6">
        <v>165.4</v>
      </c>
      <c r="I1063" s="6">
        <v>173.6</v>
      </c>
      <c r="J1063" s="6">
        <v>182.3</v>
      </c>
      <c r="K1063" s="38"/>
    </row>
    <row r="1064" spans="1:11">
      <c r="A1064" s="8">
        <v>1059</v>
      </c>
      <c r="B1064" s="10" t="s">
        <v>21</v>
      </c>
      <c r="C1064" s="6">
        <f t="shared" si="839"/>
        <v>0</v>
      </c>
      <c r="D1064" s="6">
        <f t="shared" si="840"/>
        <v>0</v>
      </c>
      <c r="E1064" s="6">
        <f t="shared" si="841"/>
        <v>0</v>
      </c>
      <c r="F1064" s="6">
        <f t="shared" ref="F1064" si="883">G1064+H1064+I1064+J1064+K1064+L1064+M1064</f>
        <v>0</v>
      </c>
      <c r="G1064" s="6">
        <f t="shared" ref="G1064" si="884">H1064+I1064+J1064+K1064+L1064+M1064+N1064</f>
        <v>0</v>
      </c>
      <c r="H1064" s="6">
        <f t="shared" ref="H1064" si="885">I1064+J1064+K1064+L1064+M1064+N1064+O1064</f>
        <v>0</v>
      </c>
      <c r="I1064" s="6">
        <f t="shared" ref="I1064" si="886">J1064+K1064+L1064+M1064+N1064+O1064+P1064</f>
        <v>0</v>
      </c>
      <c r="J1064" s="6">
        <f t="shared" ref="J1064" si="887">K1064+L1064+M1064+N1064+O1064+P1064+Q1064</f>
        <v>0</v>
      </c>
      <c r="K1064" s="10"/>
    </row>
    <row r="1065" spans="1:11" ht="15.75">
      <c r="A1065" s="8">
        <v>1060</v>
      </c>
      <c r="B1065" s="44" t="s">
        <v>56</v>
      </c>
      <c r="C1065" s="5">
        <f t="shared" si="839"/>
        <v>1902.9</v>
      </c>
      <c r="D1065" s="5">
        <f>D1067+D1068+D1069</f>
        <v>447.90000000000003</v>
      </c>
      <c r="E1065" s="5">
        <f>E1067+E1068+E1069</f>
        <v>350</v>
      </c>
      <c r="F1065" s="5">
        <f t="shared" ref="F1065:J1065" si="888">F1067+F1068+F1069</f>
        <v>200</v>
      </c>
      <c r="G1065" s="5">
        <f t="shared" si="888"/>
        <v>210</v>
      </c>
      <c r="H1065" s="5">
        <f t="shared" si="888"/>
        <v>220.5</v>
      </c>
      <c r="I1065" s="5">
        <f t="shared" si="888"/>
        <v>231.5</v>
      </c>
      <c r="J1065" s="5">
        <f t="shared" si="888"/>
        <v>243</v>
      </c>
      <c r="K1065" s="38"/>
    </row>
    <row r="1066" spans="1:11" ht="15.75">
      <c r="A1066" s="8">
        <v>1061</v>
      </c>
      <c r="B1066" s="50" t="s">
        <v>2</v>
      </c>
      <c r="C1066" s="6">
        <f t="shared" si="839"/>
        <v>0</v>
      </c>
      <c r="D1066" s="6">
        <f t="shared" ref="D1066" si="889">E1066+F1066+G1066+H1066+I1066+J1066+K1066</f>
        <v>0</v>
      </c>
      <c r="E1066" s="6">
        <f t="shared" ref="E1066" si="890">F1066+G1066+H1066+I1066+J1066+K1066+L1066</f>
        <v>0</v>
      </c>
      <c r="F1066" s="6">
        <f t="shared" ref="F1066" si="891">G1066+H1066+I1066+J1066+K1066+L1066+M1066</f>
        <v>0</v>
      </c>
      <c r="G1066" s="6">
        <f t="shared" ref="G1066" si="892">H1066+I1066+J1066+K1066+L1066+M1066+N1066</f>
        <v>0</v>
      </c>
      <c r="H1066" s="6">
        <f t="shared" ref="H1066" si="893">I1066+J1066+K1066+L1066+M1066+N1066+O1066</f>
        <v>0</v>
      </c>
      <c r="I1066" s="6">
        <f t="shared" ref="I1066" si="894">J1066+K1066+L1066+M1066+N1066+O1066+P1066</f>
        <v>0</v>
      </c>
      <c r="J1066" s="6">
        <f t="shared" ref="J1066" si="895">K1066+L1066+M1066+N1066+O1066+P1066+Q1066</f>
        <v>0</v>
      </c>
      <c r="K1066" s="38"/>
    </row>
    <row r="1067" spans="1:11">
      <c r="A1067" s="8">
        <v>1062</v>
      </c>
      <c r="B1067" s="10" t="s">
        <v>49</v>
      </c>
      <c r="C1067" s="6">
        <f t="shared" si="839"/>
        <v>0</v>
      </c>
      <c r="D1067" s="6">
        <f t="shared" si="840"/>
        <v>0</v>
      </c>
      <c r="E1067" s="6">
        <f t="shared" si="841"/>
        <v>0</v>
      </c>
      <c r="F1067" s="6">
        <f t="shared" ref="F1067" si="896">G1067+H1067+I1067+J1067+K1067+L1067+M1067</f>
        <v>0</v>
      </c>
      <c r="G1067" s="6">
        <f t="shared" ref="G1067" si="897">H1067+I1067+J1067+K1067+L1067+M1067+N1067</f>
        <v>0</v>
      </c>
      <c r="H1067" s="6">
        <f t="shared" ref="H1067" si="898">I1067+J1067+K1067+L1067+M1067+N1067+O1067</f>
        <v>0</v>
      </c>
      <c r="I1067" s="6">
        <f t="shared" ref="I1067" si="899">J1067+K1067+L1067+M1067+N1067+O1067+P1067</f>
        <v>0</v>
      </c>
      <c r="J1067" s="6">
        <f t="shared" ref="J1067" si="900">K1067+L1067+M1067+N1067+O1067+P1067+Q1067</f>
        <v>0</v>
      </c>
      <c r="K1067" s="10"/>
    </row>
    <row r="1068" spans="1:11" ht="15.75">
      <c r="A1068" s="8">
        <v>1063</v>
      </c>
      <c r="B1068" s="10" t="s">
        <v>50</v>
      </c>
      <c r="C1068" s="6">
        <f t="shared" si="839"/>
        <v>1902.9</v>
      </c>
      <c r="D1068" s="6">
        <f>D1073+D1078</f>
        <v>447.90000000000003</v>
      </c>
      <c r="E1068" s="6">
        <f>E1073+E1078</f>
        <v>350</v>
      </c>
      <c r="F1068" s="6">
        <f t="shared" ref="F1068:J1068" si="901">F1073</f>
        <v>200</v>
      </c>
      <c r="G1068" s="6">
        <f t="shared" si="901"/>
        <v>210</v>
      </c>
      <c r="H1068" s="6">
        <f t="shared" si="901"/>
        <v>220.5</v>
      </c>
      <c r="I1068" s="6">
        <f t="shared" si="901"/>
        <v>231.5</v>
      </c>
      <c r="J1068" s="6">
        <f t="shared" si="901"/>
        <v>243</v>
      </c>
      <c r="K1068" s="38"/>
    </row>
    <row r="1069" spans="1:11">
      <c r="A1069" s="8">
        <v>1064</v>
      </c>
      <c r="B1069" s="10" t="s">
        <v>21</v>
      </c>
      <c r="C1069" s="6">
        <f t="shared" si="839"/>
        <v>0</v>
      </c>
      <c r="D1069" s="6">
        <f t="shared" si="840"/>
        <v>0</v>
      </c>
      <c r="E1069" s="6">
        <f t="shared" si="841"/>
        <v>0</v>
      </c>
      <c r="F1069" s="6">
        <f t="shared" ref="F1069" si="902">G1069+H1069+I1069+J1069+K1069+L1069+M1069</f>
        <v>0</v>
      </c>
      <c r="G1069" s="6">
        <f t="shared" ref="G1069" si="903">H1069+I1069+J1069+K1069+L1069+M1069+N1069</f>
        <v>0</v>
      </c>
      <c r="H1069" s="6">
        <f t="shared" ref="H1069" si="904">I1069+J1069+K1069+L1069+M1069+N1069+O1069</f>
        <v>0</v>
      </c>
      <c r="I1069" s="6">
        <f t="shared" ref="I1069" si="905">J1069+K1069+L1069+M1069+N1069+O1069+P1069</f>
        <v>0</v>
      </c>
      <c r="J1069" s="6">
        <f t="shared" ref="J1069" si="906">K1069+L1069+M1069+N1069+O1069+P1069+Q1069</f>
        <v>0</v>
      </c>
      <c r="K1069" s="10"/>
    </row>
    <row r="1070" spans="1:11" ht="26.25" customHeight="1">
      <c r="A1070" s="8">
        <v>1065</v>
      </c>
      <c r="B1070" s="14" t="s">
        <v>306</v>
      </c>
      <c r="C1070" s="6">
        <f t="shared" si="839"/>
        <v>1802.9</v>
      </c>
      <c r="D1070" s="6">
        <f>D1072+D1073+D1074</f>
        <v>397.90000000000003</v>
      </c>
      <c r="E1070" s="6">
        <f>E1072+E1073+E1074</f>
        <v>300</v>
      </c>
      <c r="F1070" s="6">
        <f t="shared" ref="F1070:J1070" si="907">F1072+F1073+F1074</f>
        <v>200</v>
      </c>
      <c r="G1070" s="6">
        <f t="shared" si="907"/>
        <v>210</v>
      </c>
      <c r="H1070" s="6">
        <f t="shared" si="907"/>
        <v>220.5</v>
      </c>
      <c r="I1070" s="6">
        <f t="shared" si="907"/>
        <v>231.5</v>
      </c>
      <c r="J1070" s="6">
        <f t="shared" si="907"/>
        <v>243</v>
      </c>
      <c r="K1070" s="38"/>
    </row>
    <row r="1071" spans="1:11" ht="15.75">
      <c r="A1071" s="8">
        <v>1066</v>
      </c>
      <c r="B1071" s="14" t="s">
        <v>2</v>
      </c>
      <c r="C1071" s="6">
        <f t="shared" si="839"/>
        <v>0</v>
      </c>
      <c r="D1071" s="6">
        <f t="shared" ref="D1071" si="908">E1071+F1071+G1071+H1071+I1071+J1071+K1071</f>
        <v>0</v>
      </c>
      <c r="E1071" s="6">
        <f t="shared" ref="E1071" si="909">F1071+G1071+H1071+I1071+J1071+K1071+L1071</f>
        <v>0</v>
      </c>
      <c r="F1071" s="6">
        <f t="shared" ref="F1071" si="910">G1071+H1071+I1071+J1071+K1071+L1071+M1071</f>
        <v>0</v>
      </c>
      <c r="G1071" s="6">
        <f t="shared" ref="G1071" si="911">H1071+I1071+J1071+K1071+L1071+M1071+N1071</f>
        <v>0</v>
      </c>
      <c r="H1071" s="6">
        <f t="shared" ref="H1071" si="912">I1071+J1071+K1071+L1071+M1071+N1071+O1071</f>
        <v>0</v>
      </c>
      <c r="I1071" s="6">
        <f t="shared" ref="I1071" si="913">J1071+K1071+L1071+M1071+N1071+O1071+P1071</f>
        <v>0</v>
      </c>
      <c r="J1071" s="6">
        <f t="shared" ref="J1071" si="914">K1071+L1071+M1071+N1071+O1071+P1071+Q1071</f>
        <v>0</v>
      </c>
      <c r="K1071" s="38"/>
    </row>
    <row r="1072" spans="1:11">
      <c r="A1072" s="8">
        <v>1067</v>
      </c>
      <c r="B1072" s="10" t="s">
        <v>49</v>
      </c>
      <c r="C1072" s="6">
        <f t="shared" si="839"/>
        <v>0</v>
      </c>
      <c r="D1072" s="6">
        <f t="shared" si="840"/>
        <v>0</v>
      </c>
      <c r="E1072" s="6">
        <f t="shared" si="841"/>
        <v>0</v>
      </c>
      <c r="F1072" s="6">
        <f t="shared" ref="F1072" si="915">G1072+H1072+I1072+J1072+K1072+L1072+M1072</f>
        <v>0</v>
      </c>
      <c r="G1072" s="6">
        <f t="shared" ref="G1072" si="916">H1072+I1072+J1072+K1072+L1072+M1072+N1072</f>
        <v>0</v>
      </c>
      <c r="H1072" s="6">
        <f t="shared" ref="H1072" si="917">I1072+J1072+K1072+L1072+M1072+N1072+O1072</f>
        <v>0</v>
      </c>
      <c r="I1072" s="6">
        <f t="shared" ref="I1072" si="918">J1072+K1072+L1072+M1072+N1072+O1072+P1072</f>
        <v>0</v>
      </c>
      <c r="J1072" s="6">
        <f t="shared" ref="J1072" si="919">K1072+L1072+M1072+N1072+O1072+P1072+Q1072</f>
        <v>0</v>
      </c>
      <c r="K1072" s="10"/>
    </row>
    <row r="1073" spans="1:11" ht="15.75">
      <c r="A1073" s="8">
        <v>1068</v>
      </c>
      <c r="B1073" s="10" t="s">
        <v>50</v>
      </c>
      <c r="C1073" s="6">
        <f t="shared" si="839"/>
        <v>1802.9</v>
      </c>
      <c r="D1073" s="6">
        <f>1067-251.8-119.1-217.9-80.3</f>
        <v>397.90000000000003</v>
      </c>
      <c r="E1073" s="6">
        <v>300</v>
      </c>
      <c r="F1073" s="6">
        <v>200</v>
      </c>
      <c r="G1073" s="6">
        <v>210</v>
      </c>
      <c r="H1073" s="6">
        <v>220.5</v>
      </c>
      <c r="I1073" s="6">
        <v>231.5</v>
      </c>
      <c r="J1073" s="6">
        <v>243</v>
      </c>
      <c r="K1073" s="38"/>
    </row>
    <row r="1074" spans="1:11">
      <c r="A1074" s="8">
        <v>1069</v>
      </c>
      <c r="B1074" s="10" t="s">
        <v>21</v>
      </c>
      <c r="C1074" s="6">
        <f t="shared" si="839"/>
        <v>0</v>
      </c>
      <c r="D1074" s="6">
        <f t="shared" ref="D1074:D1079" si="920">E1074+F1074+G1074+H1074+I1074+J1074+K1074</f>
        <v>0</v>
      </c>
      <c r="E1074" s="6">
        <f t="shared" ref="E1074:E1079" si="921">F1074+G1074+H1074+I1074+J1074+K1074+L1074</f>
        <v>0</v>
      </c>
      <c r="F1074" s="6">
        <f t="shared" ref="F1074:F1079" si="922">G1074+H1074+I1074+J1074+K1074+L1074+M1074</f>
        <v>0</v>
      </c>
      <c r="G1074" s="6">
        <f t="shared" ref="G1074:G1079" si="923">H1074+I1074+J1074+K1074+L1074+M1074+N1074</f>
        <v>0</v>
      </c>
      <c r="H1074" s="6">
        <f t="shared" ref="H1074:H1079" si="924">I1074+J1074+K1074+L1074+M1074+N1074+O1074</f>
        <v>0</v>
      </c>
      <c r="I1074" s="6">
        <f t="shared" ref="I1074:I1079" si="925">J1074+K1074+L1074+M1074+N1074+O1074+P1074</f>
        <v>0</v>
      </c>
      <c r="J1074" s="6">
        <f t="shared" ref="J1074:J1079" si="926">K1074+L1074+M1074+N1074+O1074+P1074+Q1074</f>
        <v>0</v>
      </c>
      <c r="K1074" s="10"/>
    </row>
    <row r="1075" spans="1:11">
      <c r="A1075" s="8">
        <v>1070</v>
      </c>
      <c r="B1075" s="13" t="s">
        <v>316</v>
      </c>
      <c r="C1075" s="6">
        <f t="shared" si="839"/>
        <v>100</v>
      </c>
      <c r="D1075" s="6">
        <f>D1076+D1077+D1078+D1079</f>
        <v>50</v>
      </c>
      <c r="E1075" s="6">
        <f>E1076+E1077+E1078+E1079</f>
        <v>50</v>
      </c>
      <c r="F1075" s="6">
        <f t="shared" si="922"/>
        <v>0</v>
      </c>
      <c r="G1075" s="6">
        <f t="shared" si="923"/>
        <v>0</v>
      </c>
      <c r="H1075" s="6">
        <f t="shared" si="924"/>
        <v>0</v>
      </c>
      <c r="I1075" s="6">
        <f t="shared" si="925"/>
        <v>0</v>
      </c>
      <c r="J1075" s="6">
        <f t="shared" si="926"/>
        <v>0</v>
      </c>
      <c r="K1075" s="10"/>
    </row>
    <row r="1076" spans="1:11">
      <c r="A1076" s="8">
        <v>1071</v>
      </c>
      <c r="B1076" s="14" t="s">
        <v>2</v>
      </c>
      <c r="C1076" s="6">
        <f t="shared" si="839"/>
        <v>0</v>
      </c>
      <c r="D1076" s="6">
        <f t="shared" si="920"/>
        <v>0</v>
      </c>
      <c r="E1076" s="6">
        <f t="shared" si="921"/>
        <v>0</v>
      </c>
      <c r="F1076" s="6">
        <f t="shared" si="922"/>
        <v>0</v>
      </c>
      <c r="G1076" s="6">
        <f t="shared" si="923"/>
        <v>0</v>
      </c>
      <c r="H1076" s="6">
        <f t="shared" si="924"/>
        <v>0</v>
      </c>
      <c r="I1076" s="6">
        <f t="shared" si="925"/>
        <v>0</v>
      </c>
      <c r="J1076" s="6">
        <f t="shared" si="926"/>
        <v>0</v>
      </c>
      <c r="K1076" s="10"/>
    </row>
    <row r="1077" spans="1:11">
      <c r="A1077" s="8">
        <v>1072</v>
      </c>
      <c r="B1077" s="10" t="s">
        <v>49</v>
      </c>
      <c r="C1077" s="6">
        <f t="shared" si="839"/>
        <v>0</v>
      </c>
      <c r="D1077" s="6">
        <f t="shared" si="920"/>
        <v>0</v>
      </c>
      <c r="E1077" s="6">
        <f t="shared" si="921"/>
        <v>0</v>
      </c>
      <c r="F1077" s="6">
        <f t="shared" si="922"/>
        <v>0</v>
      </c>
      <c r="G1077" s="6">
        <f t="shared" si="923"/>
        <v>0</v>
      </c>
      <c r="H1077" s="6">
        <f t="shared" si="924"/>
        <v>0</v>
      </c>
      <c r="I1077" s="6">
        <f t="shared" si="925"/>
        <v>0</v>
      </c>
      <c r="J1077" s="6">
        <f t="shared" si="926"/>
        <v>0</v>
      </c>
      <c r="K1077" s="10"/>
    </row>
    <row r="1078" spans="1:11">
      <c r="A1078" s="8">
        <v>1073</v>
      </c>
      <c r="B1078" s="10" t="s">
        <v>50</v>
      </c>
      <c r="C1078" s="6">
        <f t="shared" si="839"/>
        <v>100</v>
      </c>
      <c r="D1078" s="6">
        <v>50</v>
      </c>
      <c r="E1078" s="6">
        <v>50</v>
      </c>
      <c r="F1078" s="6">
        <f t="shared" si="922"/>
        <v>0</v>
      </c>
      <c r="G1078" s="6">
        <f t="shared" si="923"/>
        <v>0</v>
      </c>
      <c r="H1078" s="6">
        <f t="shared" si="924"/>
        <v>0</v>
      </c>
      <c r="I1078" s="6">
        <f t="shared" si="925"/>
        <v>0</v>
      </c>
      <c r="J1078" s="6">
        <f t="shared" si="926"/>
        <v>0</v>
      </c>
      <c r="K1078" s="10"/>
    </row>
    <row r="1079" spans="1:11">
      <c r="A1079" s="8">
        <v>1074</v>
      </c>
      <c r="B1079" s="10" t="s">
        <v>21</v>
      </c>
      <c r="C1079" s="6">
        <f t="shared" si="839"/>
        <v>0</v>
      </c>
      <c r="D1079" s="6">
        <f t="shared" si="920"/>
        <v>0</v>
      </c>
      <c r="E1079" s="6">
        <f t="shared" si="921"/>
        <v>0</v>
      </c>
      <c r="F1079" s="6">
        <f t="shared" si="922"/>
        <v>0</v>
      </c>
      <c r="G1079" s="6">
        <f t="shared" si="923"/>
        <v>0</v>
      </c>
      <c r="H1079" s="6">
        <f t="shared" si="924"/>
        <v>0</v>
      </c>
      <c r="I1079" s="6">
        <f t="shared" si="925"/>
        <v>0</v>
      </c>
      <c r="J1079" s="6">
        <f t="shared" si="926"/>
        <v>0</v>
      </c>
      <c r="K1079" s="10"/>
    </row>
    <row r="1080" spans="1:11" ht="40.5">
      <c r="A1080" s="8">
        <v>1075</v>
      </c>
      <c r="B1080" s="44" t="s">
        <v>57</v>
      </c>
      <c r="C1080" s="5">
        <f t="shared" si="839"/>
        <v>25005.4</v>
      </c>
      <c r="D1080" s="5">
        <f>D1082+D1083+D1084</f>
        <v>6253</v>
      </c>
      <c r="E1080" s="5">
        <f>E1082+E1083</f>
        <v>8000</v>
      </c>
      <c r="F1080" s="5">
        <f t="shared" ref="F1080:J1080" si="927">F1082+F1083</f>
        <v>600</v>
      </c>
      <c r="G1080" s="5">
        <f t="shared" si="927"/>
        <v>2505</v>
      </c>
      <c r="H1080" s="5">
        <f t="shared" si="927"/>
        <v>2610.1999999999998</v>
      </c>
      <c r="I1080" s="5">
        <f t="shared" si="927"/>
        <v>2515.6999999999998</v>
      </c>
      <c r="J1080" s="5">
        <f t="shared" si="927"/>
        <v>2521.5</v>
      </c>
      <c r="K1080" s="48">
        <v>88.9</v>
      </c>
    </row>
    <row r="1081" spans="1:11" ht="15.75">
      <c r="A1081" s="8">
        <v>1076</v>
      </c>
      <c r="B1081" s="50" t="s">
        <v>2</v>
      </c>
      <c r="C1081" s="6">
        <f t="shared" si="839"/>
        <v>0</v>
      </c>
      <c r="D1081" s="6">
        <f t="shared" ref="D1081" si="928">E1081+F1081+G1081+H1081+I1081+J1081+K1081</f>
        <v>0</v>
      </c>
      <c r="E1081" s="6">
        <f t="shared" ref="E1081" si="929">F1081+G1081+H1081+I1081+J1081+K1081+L1081</f>
        <v>0</v>
      </c>
      <c r="F1081" s="6">
        <f t="shared" ref="F1081" si="930">G1081+H1081+I1081+J1081+K1081+L1081+M1081</f>
        <v>0</v>
      </c>
      <c r="G1081" s="6">
        <f t="shared" ref="G1081" si="931">H1081+I1081+J1081+K1081+L1081+M1081+N1081</f>
        <v>0</v>
      </c>
      <c r="H1081" s="6">
        <f t="shared" ref="H1081" si="932">I1081+J1081+K1081+L1081+M1081+N1081+O1081</f>
        <v>0</v>
      </c>
      <c r="I1081" s="6">
        <f t="shared" ref="I1081" si="933">J1081+K1081+L1081+M1081+N1081+O1081+P1081</f>
        <v>0</v>
      </c>
      <c r="J1081" s="6">
        <f t="shared" ref="J1081" si="934">K1081+L1081+M1081+N1081+O1081+P1081+Q1081</f>
        <v>0</v>
      </c>
      <c r="K1081" s="38"/>
    </row>
    <row r="1082" spans="1:11">
      <c r="A1082" s="8">
        <v>1077</v>
      </c>
      <c r="B1082" s="10" t="s">
        <v>49</v>
      </c>
      <c r="C1082" s="6">
        <f t="shared" si="839"/>
        <v>2449.1000000000004</v>
      </c>
      <c r="D1082" s="6">
        <f>D1102+D1132+D1152</f>
        <v>2449.1000000000004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10"/>
    </row>
    <row r="1083" spans="1:11" ht="15.75">
      <c r="A1083" s="8">
        <v>1078</v>
      </c>
      <c r="B1083" s="10" t="s">
        <v>50</v>
      </c>
      <c r="C1083" s="6">
        <f t="shared" si="839"/>
        <v>22556.3</v>
      </c>
      <c r="D1083" s="6">
        <f>D1088+D1093+D1098+D1103+D1108+D1113+D1118+D1123+D1128+D1133+D1138+D1148+D1153</f>
        <v>3803.9</v>
      </c>
      <c r="E1083" s="6">
        <f t="shared" ref="E1083:J1083" si="935">E1088+E1093+E1098+E1103+E1108+E1113+E1118+E1123+E1128+E1133+E1138+E1143</f>
        <v>8000</v>
      </c>
      <c r="F1083" s="6">
        <f t="shared" si="935"/>
        <v>600</v>
      </c>
      <c r="G1083" s="6">
        <f t="shared" si="935"/>
        <v>2505</v>
      </c>
      <c r="H1083" s="6">
        <f t="shared" si="935"/>
        <v>2610.1999999999998</v>
      </c>
      <c r="I1083" s="6">
        <f t="shared" si="935"/>
        <v>2515.6999999999998</v>
      </c>
      <c r="J1083" s="6">
        <f t="shared" si="935"/>
        <v>2521.5</v>
      </c>
      <c r="K1083" s="38"/>
    </row>
    <row r="1084" spans="1:11">
      <c r="A1084" s="8">
        <v>1079</v>
      </c>
      <c r="B1084" s="10" t="s">
        <v>21</v>
      </c>
      <c r="C1084" s="6">
        <f t="shared" si="839"/>
        <v>0</v>
      </c>
      <c r="D1084" s="6">
        <f t="shared" si="840"/>
        <v>0</v>
      </c>
      <c r="E1084" s="6">
        <f t="shared" si="841"/>
        <v>0</v>
      </c>
      <c r="F1084" s="6">
        <f t="shared" ref="F1084" si="936">G1084+H1084+I1084+J1084+K1084+L1084+M1084</f>
        <v>0</v>
      </c>
      <c r="G1084" s="6">
        <f t="shared" ref="G1084" si="937">H1084+I1084+J1084+K1084+L1084+M1084+N1084</f>
        <v>0</v>
      </c>
      <c r="H1084" s="6">
        <f t="shared" ref="H1084" si="938">I1084+J1084+K1084+L1084+M1084+N1084+O1084</f>
        <v>0</v>
      </c>
      <c r="I1084" s="6">
        <f t="shared" ref="I1084" si="939">J1084+K1084+L1084+M1084+N1084+O1084+P1084</f>
        <v>0</v>
      </c>
      <c r="J1084" s="6">
        <f t="shared" ref="J1084" si="940">K1084+L1084+M1084+N1084+O1084+P1084+Q1084</f>
        <v>0</v>
      </c>
      <c r="K1084" s="10"/>
    </row>
    <row r="1085" spans="1:11" ht="25.5">
      <c r="A1085" s="8">
        <v>1080</v>
      </c>
      <c r="B1085" s="13" t="s">
        <v>259</v>
      </c>
      <c r="C1085" s="6">
        <f t="shared" si="839"/>
        <v>6400</v>
      </c>
      <c r="D1085" s="6">
        <f>D1087+D1088+D1089</f>
        <v>1000</v>
      </c>
      <c r="E1085" s="6">
        <f>E1087+E1088+E1089</f>
        <v>1000</v>
      </c>
      <c r="F1085" s="6">
        <f t="shared" ref="F1085:J1085" si="941">F1087+F1088+F1089</f>
        <v>0</v>
      </c>
      <c r="G1085" s="6">
        <f t="shared" si="941"/>
        <v>1100</v>
      </c>
      <c r="H1085" s="6">
        <f t="shared" si="941"/>
        <v>1100</v>
      </c>
      <c r="I1085" s="6">
        <f t="shared" si="941"/>
        <v>1100</v>
      </c>
      <c r="J1085" s="6">
        <f t="shared" si="941"/>
        <v>1100</v>
      </c>
      <c r="K1085" s="38"/>
    </row>
    <row r="1086" spans="1:11" ht="15.75">
      <c r="A1086" s="8">
        <v>1081</v>
      </c>
      <c r="B1086" s="13" t="s">
        <v>2</v>
      </c>
      <c r="C1086" s="6">
        <f t="shared" si="839"/>
        <v>0</v>
      </c>
      <c r="D1086" s="6">
        <f t="shared" ref="D1086" si="942">E1086+F1086+G1086+H1086+I1086+J1086+K1086</f>
        <v>0</v>
      </c>
      <c r="E1086" s="6">
        <f t="shared" ref="E1086" si="943">F1086+G1086+H1086+I1086+J1086+K1086+L1086</f>
        <v>0</v>
      </c>
      <c r="F1086" s="6">
        <f t="shared" ref="F1086" si="944">G1086+H1086+I1086+J1086+K1086+L1086+M1086</f>
        <v>0</v>
      </c>
      <c r="G1086" s="6">
        <f t="shared" ref="G1086" si="945">H1086+I1086+J1086+K1086+L1086+M1086+N1086</f>
        <v>0</v>
      </c>
      <c r="H1086" s="6">
        <f t="shared" ref="H1086" si="946">I1086+J1086+K1086+L1086+M1086+N1086+O1086</f>
        <v>0</v>
      </c>
      <c r="I1086" s="6">
        <f t="shared" ref="I1086" si="947">J1086+K1086+L1086+M1086+N1086+O1086+P1086</f>
        <v>0</v>
      </c>
      <c r="J1086" s="6">
        <f t="shared" ref="J1086" si="948">K1086+L1086+M1086+N1086+O1086+P1086+Q1086</f>
        <v>0</v>
      </c>
      <c r="K1086" s="38"/>
    </row>
    <row r="1087" spans="1:11">
      <c r="A1087" s="8">
        <v>1082</v>
      </c>
      <c r="B1087" s="10" t="s">
        <v>49</v>
      </c>
      <c r="C1087" s="6">
        <f t="shared" si="839"/>
        <v>0</v>
      </c>
      <c r="D1087" s="6">
        <f t="shared" si="840"/>
        <v>0</v>
      </c>
      <c r="E1087" s="6">
        <f t="shared" si="841"/>
        <v>0</v>
      </c>
      <c r="F1087" s="6">
        <f t="shared" ref="F1087" si="949">G1087+H1087+I1087+J1087+K1087+L1087+M1087</f>
        <v>0</v>
      </c>
      <c r="G1087" s="6">
        <f t="shared" ref="G1087" si="950">H1087+I1087+J1087+K1087+L1087+M1087+N1087</f>
        <v>0</v>
      </c>
      <c r="H1087" s="6">
        <f t="shared" ref="H1087" si="951">I1087+J1087+K1087+L1087+M1087+N1087+O1087</f>
        <v>0</v>
      </c>
      <c r="I1087" s="6">
        <f t="shared" ref="I1087" si="952">J1087+K1087+L1087+M1087+N1087+O1087+P1087</f>
        <v>0</v>
      </c>
      <c r="J1087" s="6">
        <f t="shared" ref="J1087" si="953">K1087+L1087+M1087+N1087+O1087+P1087+Q1087</f>
        <v>0</v>
      </c>
      <c r="K1087" s="10"/>
    </row>
    <row r="1088" spans="1:11" ht="15.75">
      <c r="A1088" s="8">
        <v>1083</v>
      </c>
      <c r="B1088" s="10" t="s">
        <v>50</v>
      </c>
      <c r="C1088" s="6">
        <f t="shared" si="839"/>
        <v>6400</v>
      </c>
      <c r="D1088" s="6">
        <v>1000</v>
      </c>
      <c r="E1088" s="6">
        <v>1000</v>
      </c>
      <c r="F1088" s="6">
        <v>0</v>
      </c>
      <c r="G1088" s="6">
        <v>1100</v>
      </c>
      <c r="H1088" s="6">
        <v>1100</v>
      </c>
      <c r="I1088" s="6">
        <v>1100</v>
      </c>
      <c r="J1088" s="6">
        <v>1100</v>
      </c>
      <c r="K1088" s="38"/>
    </row>
    <row r="1089" spans="1:11">
      <c r="A1089" s="8">
        <v>1084</v>
      </c>
      <c r="B1089" s="10" t="s">
        <v>21</v>
      </c>
      <c r="C1089" s="6">
        <f t="shared" si="839"/>
        <v>0</v>
      </c>
      <c r="D1089" s="6">
        <f t="shared" si="840"/>
        <v>0</v>
      </c>
      <c r="E1089" s="6">
        <f t="shared" si="841"/>
        <v>0</v>
      </c>
      <c r="F1089" s="6">
        <f t="shared" ref="F1089" si="954">G1089+H1089+I1089+J1089+K1089+L1089+M1089</f>
        <v>0</v>
      </c>
      <c r="G1089" s="6">
        <f t="shared" ref="G1089" si="955">H1089+I1089+J1089+K1089+L1089+M1089+N1089</f>
        <v>0</v>
      </c>
      <c r="H1089" s="6">
        <f t="shared" ref="H1089" si="956">I1089+J1089+K1089+L1089+M1089+N1089+O1089</f>
        <v>0</v>
      </c>
      <c r="I1089" s="6">
        <f t="shared" ref="I1089" si="957">J1089+K1089+L1089+M1089+N1089+O1089+P1089</f>
        <v>0</v>
      </c>
      <c r="J1089" s="6">
        <f t="shared" ref="J1089" si="958">K1089+L1089+M1089+N1089+O1089+P1089+Q1089</f>
        <v>0</v>
      </c>
      <c r="K1089" s="10"/>
    </row>
    <row r="1090" spans="1:11" ht="26.25">
      <c r="A1090" s="8">
        <v>1085</v>
      </c>
      <c r="B1090" s="14" t="s">
        <v>260</v>
      </c>
      <c r="C1090" s="6">
        <f t="shared" si="839"/>
        <v>800</v>
      </c>
      <c r="D1090" s="6">
        <f>D1092+D1093+D1094</f>
        <v>100</v>
      </c>
      <c r="E1090" s="6">
        <f>E1092+E1093+E1094</f>
        <v>100</v>
      </c>
      <c r="F1090" s="6">
        <f t="shared" ref="F1090:J1090" si="959">F1092+F1093+F1094</f>
        <v>200</v>
      </c>
      <c r="G1090" s="6">
        <f t="shared" si="959"/>
        <v>100</v>
      </c>
      <c r="H1090" s="6">
        <f t="shared" si="959"/>
        <v>100</v>
      </c>
      <c r="I1090" s="6">
        <f t="shared" si="959"/>
        <v>100</v>
      </c>
      <c r="J1090" s="6">
        <f t="shared" si="959"/>
        <v>100</v>
      </c>
      <c r="K1090" s="38"/>
    </row>
    <row r="1091" spans="1:11" ht="15.75">
      <c r="A1091" s="8">
        <v>1086</v>
      </c>
      <c r="B1091" s="14" t="s">
        <v>2</v>
      </c>
      <c r="C1091" s="6">
        <f t="shared" si="839"/>
        <v>0</v>
      </c>
      <c r="D1091" s="6">
        <f t="shared" ref="D1091" si="960">E1091+F1091+G1091+H1091+I1091+J1091+K1091</f>
        <v>0</v>
      </c>
      <c r="E1091" s="6">
        <f t="shared" ref="E1091" si="961">F1091+G1091+H1091+I1091+J1091+K1091+L1091</f>
        <v>0</v>
      </c>
      <c r="F1091" s="6">
        <f t="shared" ref="F1091" si="962">G1091+H1091+I1091+J1091+K1091+L1091+M1091</f>
        <v>0</v>
      </c>
      <c r="G1091" s="6">
        <f t="shared" ref="G1091" si="963">H1091+I1091+J1091+K1091+L1091+M1091+N1091</f>
        <v>0</v>
      </c>
      <c r="H1091" s="6">
        <f t="shared" ref="H1091" si="964">I1091+J1091+K1091+L1091+M1091+N1091+O1091</f>
        <v>0</v>
      </c>
      <c r="I1091" s="6">
        <f t="shared" ref="I1091" si="965">J1091+K1091+L1091+M1091+N1091+O1091+P1091</f>
        <v>0</v>
      </c>
      <c r="J1091" s="6">
        <f t="shared" ref="J1091" si="966">K1091+L1091+M1091+N1091+O1091+P1091+Q1091</f>
        <v>0</v>
      </c>
      <c r="K1091" s="38"/>
    </row>
    <row r="1092" spans="1:11">
      <c r="A1092" s="8">
        <v>1087</v>
      </c>
      <c r="B1092" s="10" t="s">
        <v>49</v>
      </c>
      <c r="C1092" s="6">
        <f t="shared" si="839"/>
        <v>0</v>
      </c>
      <c r="D1092" s="6">
        <f t="shared" si="840"/>
        <v>0</v>
      </c>
      <c r="E1092" s="6">
        <f t="shared" si="841"/>
        <v>0</v>
      </c>
      <c r="F1092" s="6">
        <f t="shared" ref="F1092" si="967">G1092+H1092+I1092+J1092+K1092+L1092+M1092</f>
        <v>0</v>
      </c>
      <c r="G1092" s="6">
        <f t="shared" ref="G1092" si="968">H1092+I1092+J1092+K1092+L1092+M1092+N1092</f>
        <v>0</v>
      </c>
      <c r="H1092" s="6">
        <f t="shared" ref="H1092" si="969">I1092+J1092+K1092+L1092+M1092+N1092+O1092</f>
        <v>0</v>
      </c>
      <c r="I1092" s="6">
        <f t="shared" ref="I1092" si="970">J1092+K1092+L1092+M1092+N1092+O1092+P1092</f>
        <v>0</v>
      </c>
      <c r="J1092" s="6">
        <f t="shared" ref="J1092" si="971">K1092+L1092+M1092+N1092+O1092+P1092+Q1092</f>
        <v>0</v>
      </c>
      <c r="K1092" s="10"/>
    </row>
    <row r="1093" spans="1:11" ht="15.75">
      <c r="A1093" s="8">
        <v>1088</v>
      </c>
      <c r="B1093" s="10" t="s">
        <v>50</v>
      </c>
      <c r="C1093" s="6">
        <f t="shared" si="839"/>
        <v>800</v>
      </c>
      <c r="D1093" s="6">
        <v>100</v>
      </c>
      <c r="E1093" s="6">
        <v>100</v>
      </c>
      <c r="F1093" s="6">
        <v>200</v>
      </c>
      <c r="G1093" s="6">
        <v>100</v>
      </c>
      <c r="H1093" s="6">
        <v>100</v>
      </c>
      <c r="I1093" s="6">
        <v>100</v>
      </c>
      <c r="J1093" s="6">
        <v>100</v>
      </c>
      <c r="K1093" s="38"/>
    </row>
    <row r="1094" spans="1:11">
      <c r="A1094" s="8">
        <v>1089</v>
      </c>
      <c r="B1094" s="10" t="s">
        <v>21</v>
      </c>
      <c r="C1094" s="6">
        <f t="shared" si="839"/>
        <v>0</v>
      </c>
      <c r="D1094" s="6">
        <f t="shared" si="840"/>
        <v>0</v>
      </c>
      <c r="E1094" s="6">
        <f t="shared" si="841"/>
        <v>0</v>
      </c>
      <c r="F1094" s="6">
        <f t="shared" ref="F1094:F1097" si="972">G1094+H1094+I1094+J1094+K1094+L1094+M1094</f>
        <v>0</v>
      </c>
      <c r="G1094" s="6">
        <f t="shared" ref="G1094:G1097" si="973">H1094+I1094+J1094+K1094+L1094+M1094+N1094</f>
        <v>0</v>
      </c>
      <c r="H1094" s="6">
        <f t="shared" ref="H1094:H1097" si="974">I1094+J1094+K1094+L1094+M1094+N1094+O1094</f>
        <v>0</v>
      </c>
      <c r="I1094" s="6">
        <f t="shared" ref="I1094:I1097" si="975">J1094+K1094+L1094+M1094+N1094+O1094+P1094</f>
        <v>0</v>
      </c>
      <c r="J1094" s="6">
        <f t="shared" ref="J1094:J1097" si="976">K1094+L1094+M1094+N1094+O1094+P1094+Q1094</f>
        <v>0</v>
      </c>
      <c r="K1094" s="10"/>
    </row>
    <row r="1095" spans="1:11" ht="26.25">
      <c r="A1095" s="8">
        <v>1090</v>
      </c>
      <c r="B1095" s="14" t="s">
        <v>261</v>
      </c>
      <c r="C1095" s="6">
        <f t="shared" si="839"/>
        <v>261.5</v>
      </c>
      <c r="D1095" s="6">
        <f>D1097+D1098+D1099</f>
        <v>61.5</v>
      </c>
      <c r="E1095" s="6">
        <f>E1096+E1097+E1098+E1099</f>
        <v>100</v>
      </c>
      <c r="F1095" s="6">
        <f>F1096+F1097+F1098+F1099</f>
        <v>100</v>
      </c>
      <c r="G1095" s="6">
        <f t="shared" si="973"/>
        <v>0</v>
      </c>
      <c r="H1095" s="6">
        <f t="shared" si="974"/>
        <v>0</v>
      </c>
      <c r="I1095" s="6">
        <f t="shared" si="975"/>
        <v>0</v>
      </c>
      <c r="J1095" s="6">
        <f t="shared" si="976"/>
        <v>0</v>
      </c>
      <c r="K1095" s="38"/>
    </row>
    <row r="1096" spans="1:11" ht="15.75">
      <c r="A1096" s="8">
        <v>1091</v>
      </c>
      <c r="B1096" s="14" t="s">
        <v>2</v>
      </c>
      <c r="C1096" s="6">
        <f t="shared" si="839"/>
        <v>0</v>
      </c>
      <c r="D1096" s="6">
        <f t="shared" ref="D1096" si="977">E1096+F1096+G1096+H1096+I1096+J1096+K1096</f>
        <v>0</v>
      </c>
      <c r="E1096" s="6">
        <f t="shared" si="841"/>
        <v>0</v>
      </c>
      <c r="F1096" s="6">
        <f t="shared" si="972"/>
        <v>0</v>
      </c>
      <c r="G1096" s="6">
        <f t="shared" si="973"/>
        <v>0</v>
      </c>
      <c r="H1096" s="6">
        <f t="shared" si="974"/>
        <v>0</v>
      </c>
      <c r="I1096" s="6">
        <f t="shared" si="975"/>
        <v>0</v>
      </c>
      <c r="J1096" s="6">
        <f t="shared" si="976"/>
        <v>0</v>
      </c>
      <c r="K1096" s="38"/>
    </row>
    <row r="1097" spans="1:11">
      <c r="A1097" s="8">
        <v>1092</v>
      </c>
      <c r="B1097" s="10" t="s">
        <v>49</v>
      </c>
      <c r="C1097" s="6">
        <f t="shared" si="839"/>
        <v>0</v>
      </c>
      <c r="D1097" s="6">
        <f t="shared" si="840"/>
        <v>0</v>
      </c>
      <c r="E1097" s="6">
        <f t="shared" si="841"/>
        <v>0</v>
      </c>
      <c r="F1097" s="6">
        <f t="shared" si="972"/>
        <v>0</v>
      </c>
      <c r="G1097" s="6">
        <f t="shared" si="973"/>
        <v>0</v>
      </c>
      <c r="H1097" s="6">
        <f t="shared" si="974"/>
        <v>0</v>
      </c>
      <c r="I1097" s="6">
        <f t="shared" si="975"/>
        <v>0</v>
      </c>
      <c r="J1097" s="6">
        <f t="shared" si="976"/>
        <v>0</v>
      </c>
      <c r="K1097" s="10"/>
    </row>
    <row r="1098" spans="1:11" ht="15.75">
      <c r="A1098" s="8">
        <v>1093</v>
      </c>
      <c r="B1098" s="10" t="s">
        <v>50</v>
      </c>
      <c r="C1098" s="6">
        <f t="shared" si="839"/>
        <v>561.5</v>
      </c>
      <c r="D1098" s="6">
        <f>100-38.5</f>
        <v>61.5</v>
      </c>
      <c r="E1098" s="6">
        <v>100</v>
      </c>
      <c r="F1098" s="6">
        <v>100</v>
      </c>
      <c r="G1098" s="6">
        <v>0</v>
      </c>
      <c r="H1098" s="6">
        <v>100</v>
      </c>
      <c r="I1098" s="6">
        <v>100</v>
      </c>
      <c r="J1098" s="6">
        <v>100</v>
      </c>
      <c r="K1098" s="38"/>
    </row>
    <row r="1099" spans="1:11">
      <c r="A1099" s="8">
        <v>1094</v>
      </c>
      <c r="B1099" s="10" t="s">
        <v>21</v>
      </c>
      <c r="C1099" s="6">
        <f t="shared" si="839"/>
        <v>0</v>
      </c>
      <c r="D1099" s="6">
        <f t="shared" si="840"/>
        <v>0</v>
      </c>
      <c r="E1099" s="6">
        <f t="shared" si="841"/>
        <v>0</v>
      </c>
      <c r="F1099" s="6">
        <f t="shared" ref="F1099" si="978">G1099+H1099+I1099+J1099+K1099+L1099+M1099</f>
        <v>0</v>
      </c>
      <c r="G1099" s="6">
        <f t="shared" ref="G1099" si="979">H1099+I1099+J1099+K1099+L1099+M1099+N1099</f>
        <v>0</v>
      </c>
      <c r="H1099" s="6">
        <f t="shared" ref="H1099" si="980">I1099+J1099+K1099+L1099+M1099+N1099+O1099</f>
        <v>0</v>
      </c>
      <c r="I1099" s="6">
        <f t="shared" ref="I1099" si="981">J1099+K1099+L1099+M1099+N1099+O1099+P1099</f>
        <v>0</v>
      </c>
      <c r="J1099" s="6">
        <f t="shared" ref="J1099" si="982">K1099+L1099+M1099+N1099+O1099+P1099+Q1099</f>
        <v>0</v>
      </c>
      <c r="K1099" s="10"/>
    </row>
    <row r="1100" spans="1:11" ht="26.25">
      <c r="A1100" s="8">
        <v>1095</v>
      </c>
      <c r="B1100" s="14" t="s">
        <v>262</v>
      </c>
      <c r="C1100" s="6">
        <f t="shared" si="839"/>
        <v>4004.5</v>
      </c>
      <c r="D1100" s="6">
        <f>D1102+D1103+D1104</f>
        <v>1504.4999999999998</v>
      </c>
      <c r="E1100" s="6">
        <f>E1102+E1103+E1104</f>
        <v>1500</v>
      </c>
      <c r="F1100" s="6">
        <f t="shared" ref="F1100:J1100" si="983">F1102+F1103+F1104</f>
        <v>0</v>
      </c>
      <c r="G1100" s="6">
        <f t="shared" si="983"/>
        <v>300</v>
      </c>
      <c r="H1100" s="6">
        <f t="shared" si="983"/>
        <v>300</v>
      </c>
      <c r="I1100" s="6">
        <f t="shared" si="983"/>
        <v>200</v>
      </c>
      <c r="J1100" s="6">
        <f t="shared" si="983"/>
        <v>200</v>
      </c>
      <c r="K1100" s="38"/>
    </row>
    <row r="1101" spans="1:11" ht="15.75">
      <c r="A1101" s="8">
        <v>1096</v>
      </c>
      <c r="B1101" s="14" t="s">
        <v>2</v>
      </c>
      <c r="C1101" s="6">
        <f t="shared" si="839"/>
        <v>0</v>
      </c>
      <c r="D1101" s="6">
        <f t="shared" ref="D1101" si="984">E1101+F1101+G1101+H1101+I1101+J1101+K1101</f>
        <v>0</v>
      </c>
      <c r="E1101" s="6">
        <f t="shared" ref="E1101" si="985">F1101+G1101+H1101+I1101+J1101+K1101+L1101</f>
        <v>0</v>
      </c>
      <c r="F1101" s="6">
        <f t="shared" ref="F1101" si="986">G1101+H1101+I1101+J1101+K1101+L1101+M1101</f>
        <v>0</v>
      </c>
      <c r="G1101" s="6">
        <f t="shared" ref="G1101" si="987">H1101+I1101+J1101+K1101+L1101+M1101+N1101</f>
        <v>0</v>
      </c>
      <c r="H1101" s="6">
        <f t="shared" ref="H1101" si="988">I1101+J1101+K1101+L1101+M1101+N1101+O1101</f>
        <v>0</v>
      </c>
      <c r="I1101" s="6">
        <f t="shared" ref="I1101" si="989">J1101+K1101+L1101+M1101+N1101+O1101+P1101</f>
        <v>0</v>
      </c>
      <c r="J1101" s="6">
        <f t="shared" ref="J1101" si="990">K1101+L1101+M1101+N1101+O1101+P1101+Q1101</f>
        <v>0</v>
      </c>
      <c r="K1101" s="38"/>
    </row>
    <row r="1102" spans="1:11">
      <c r="A1102" s="8">
        <v>1097</v>
      </c>
      <c r="B1102" s="10" t="s">
        <v>49</v>
      </c>
      <c r="C1102" s="6">
        <f t="shared" si="839"/>
        <v>207.3</v>
      </c>
      <c r="D1102" s="6">
        <f>350-142.7</f>
        <v>207.3</v>
      </c>
      <c r="E1102" s="6">
        <f t="shared" si="841"/>
        <v>0</v>
      </c>
      <c r="F1102" s="6">
        <f t="shared" ref="F1102" si="991">G1102+H1102+I1102+J1102+K1102+L1102+M1102</f>
        <v>0</v>
      </c>
      <c r="G1102" s="6">
        <f t="shared" ref="G1102" si="992">H1102+I1102+J1102+K1102+L1102+M1102+N1102</f>
        <v>0</v>
      </c>
      <c r="H1102" s="6">
        <f t="shared" ref="H1102" si="993">I1102+J1102+K1102+L1102+M1102+N1102+O1102</f>
        <v>0</v>
      </c>
      <c r="I1102" s="6">
        <f t="shared" ref="I1102" si="994">J1102+K1102+L1102+M1102+N1102+O1102+P1102</f>
        <v>0</v>
      </c>
      <c r="J1102" s="6">
        <f t="shared" ref="J1102" si="995">K1102+L1102+M1102+N1102+O1102+P1102+Q1102</f>
        <v>0</v>
      </c>
      <c r="K1102" s="10"/>
    </row>
    <row r="1103" spans="1:11" ht="15.75">
      <c r="A1103" s="8">
        <v>1098</v>
      </c>
      <c r="B1103" s="10" t="s">
        <v>50</v>
      </c>
      <c r="C1103" s="6">
        <f t="shared" si="839"/>
        <v>3797.2</v>
      </c>
      <c r="D1103" s="6">
        <f>4250-2952.8</f>
        <v>1297.1999999999998</v>
      </c>
      <c r="E1103" s="6">
        <v>1500</v>
      </c>
      <c r="F1103" s="6">
        <v>0</v>
      </c>
      <c r="G1103" s="6">
        <v>300</v>
      </c>
      <c r="H1103" s="6">
        <v>300</v>
      </c>
      <c r="I1103" s="6">
        <v>200</v>
      </c>
      <c r="J1103" s="6">
        <v>200</v>
      </c>
      <c r="K1103" s="38"/>
    </row>
    <row r="1104" spans="1:11">
      <c r="A1104" s="8">
        <v>1099</v>
      </c>
      <c r="B1104" s="10" t="s">
        <v>21</v>
      </c>
      <c r="C1104" s="6">
        <f t="shared" si="839"/>
        <v>0</v>
      </c>
      <c r="D1104" s="6">
        <f t="shared" si="840"/>
        <v>0</v>
      </c>
      <c r="E1104" s="6">
        <f t="shared" si="841"/>
        <v>0</v>
      </c>
      <c r="F1104" s="6">
        <f t="shared" ref="F1104" si="996">G1104+H1104+I1104+J1104+K1104+L1104+M1104</f>
        <v>0</v>
      </c>
      <c r="G1104" s="6">
        <f t="shared" ref="G1104" si="997">H1104+I1104+J1104+K1104+L1104+M1104+N1104</f>
        <v>0</v>
      </c>
      <c r="H1104" s="6">
        <f t="shared" ref="H1104" si="998">I1104+J1104+K1104+L1104+M1104+N1104+O1104</f>
        <v>0</v>
      </c>
      <c r="I1104" s="6">
        <f t="shared" ref="I1104" si="999">J1104+K1104+L1104+M1104+N1104+O1104+P1104</f>
        <v>0</v>
      </c>
      <c r="J1104" s="6">
        <f t="shared" ref="J1104" si="1000">K1104+L1104+M1104+N1104+O1104+P1104+Q1104</f>
        <v>0</v>
      </c>
      <c r="K1104" s="10"/>
    </row>
    <row r="1105" spans="1:12" ht="39">
      <c r="A1105" s="8">
        <v>1100</v>
      </c>
      <c r="B1105" s="14" t="s">
        <v>263</v>
      </c>
      <c r="C1105" s="6">
        <f t="shared" si="839"/>
        <v>2800</v>
      </c>
      <c r="D1105" s="6">
        <v>0</v>
      </c>
      <c r="E1105" s="6">
        <f>E1107+E1108+E1109</f>
        <v>0</v>
      </c>
      <c r="F1105" s="6">
        <f t="shared" ref="F1105:J1105" si="1001">F1107+F1108+F1109</f>
        <v>0</v>
      </c>
      <c r="G1105" s="6">
        <f t="shared" si="1001"/>
        <v>700</v>
      </c>
      <c r="H1105" s="6">
        <f t="shared" si="1001"/>
        <v>700</v>
      </c>
      <c r="I1105" s="6">
        <f t="shared" si="1001"/>
        <v>700</v>
      </c>
      <c r="J1105" s="6">
        <f t="shared" si="1001"/>
        <v>700</v>
      </c>
      <c r="K1105" s="38"/>
      <c r="L1105" s="46"/>
    </row>
    <row r="1106" spans="1:12" ht="15.75">
      <c r="A1106" s="8">
        <v>1101</v>
      </c>
      <c r="B1106" s="14" t="s">
        <v>2</v>
      </c>
      <c r="C1106" s="6">
        <f t="shared" si="839"/>
        <v>0</v>
      </c>
      <c r="D1106" s="6">
        <f t="shared" ref="D1106" si="1002">E1106+F1106+G1106+H1106+I1106+J1106+K1106</f>
        <v>0</v>
      </c>
      <c r="E1106" s="6">
        <f t="shared" ref="E1106" si="1003">F1106+G1106+H1106+I1106+J1106+K1106+L1106</f>
        <v>0</v>
      </c>
      <c r="F1106" s="6">
        <f t="shared" ref="F1106" si="1004">G1106+H1106+I1106+J1106+K1106+L1106+M1106</f>
        <v>0</v>
      </c>
      <c r="G1106" s="6">
        <f t="shared" ref="G1106" si="1005">H1106+I1106+J1106+K1106+L1106+M1106+N1106</f>
        <v>0</v>
      </c>
      <c r="H1106" s="6">
        <f t="shared" ref="H1106" si="1006">I1106+J1106+K1106+L1106+M1106+N1106+O1106</f>
        <v>0</v>
      </c>
      <c r="I1106" s="6">
        <f t="shared" ref="I1106" si="1007">J1106+K1106+L1106+M1106+N1106+O1106+P1106</f>
        <v>0</v>
      </c>
      <c r="J1106" s="6">
        <f t="shared" ref="J1106" si="1008">K1106+L1106+M1106+N1106+O1106+P1106+Q1106</f>
        <v>0</v>
      </c>
      <c r="K1106" s="38"/>
      <c r="L1106" s="46"/>
    </row>
    <row r="1107" spans="1:12">
      <c r="A1107" s="8">
        <v>1102</v>
      </c>
      <c r="B1107" s="10" t="s">
        <v>49</v>
      </c>
      <c r="C1107" s="6">
        <f t="shared" si="839"/>
        <v>0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10"/>
    </row>
    <row r="1108" spans="1:12" ht="15.75">
      <c r="A1108" s="8">
        <v>1103</v>
      </c>
      <c r="B1108" s="10" t="s">
        <v>50</v>
      </c>
      <c r="C1108" s="6">
        <f t="shared" si="839"/>
        <v>2800</v>
      </c>
      <c r="D1108" s="6">
        <v>0</v>
      </c>
      <c r="E1108" s="6">
        <v>0</v>
      </c>
      <c r="F1108" s="6">
        <v>0</v>
      </c>
      <c r="G1108" s="6">
        <v>700</v>
      </c>
      <c r="H1108" s="6">
        <v>700</v>
      </c>
      <c r="I1108" s="6">
        <v>700</v>
      </c>
      <c r="J1108" s="6">
        <v>700</v>
      </c>
      <c r="K1108" s="38"/>
    </row>
    <row r="1109" spans="1:12">
      <c r="A1109" s="8">
        <v>1104</v>
      </c>
      <c r="B1109" s="10" t="s">
        <v>21</v>
      </c>
      <c r="C1109" s="6">
        <f t="shared" si="839"/>
        <v>0</v>
      </c>
      <c r="D1109" s="6">
        <f t="shared" si="840"/>
        <v>0</v>
      </c>
      <c r="E1109" s="6">
        <f t="shared" si="841"/>
        <v>0</v>
      </c>
      <c r="F1109" s="6">
        <f t="shared" ref="F1109" si="1009">G1109+H1109+I1109+J1109+K1109+L1109+M1109</f>
        <v>0</v>
      </c>
      <c r="G1109" s="6">
        <f t="shared" ref="G1109" si="1010">H1109+I1109+J1109+K1109+L1109+M1109+N1109</f>
        <v>0</v>
      </c>
      <c r="H1109" s="6">
        <f t="shared" ref="H1109" si="1011">I1109+J1109+K1109+L1109+M1109+N1109+O1109</f>
        <v>0</v>
      </c>
      <c r="I1109" s="6">
        <f t="shared" ref="I1109" si="1012">J1109+K1109+L1109+M1109+N1109+O1109+P1109</f>
        <v>0</v>
      </c>
      <c r="J1109" s="6">
        <f t="shared" ref="J1109" si="1013">K1109+L1109+M1109+N1109+O1109+P1109+Q1109</f>
        <v>0</v>
      </c>
      <c r="K1109" s="10"/>
    </row>
    <row r="1110" spans="1:12" ht="15.75">
      <c r="A1110" s="8">
        <v>1105</v>
      </c>
      <c r="B1110" s="14" t="s">
        <v>58</v>
      </c>
      <c r="C1110" s="6">
        <f t="shared" si="839"/>
        <v>648</v>
      </c>
      <c r="D1110" s="6">
        <f>D1112+D1113+D1114</f>
        <v>48</v>
      </c>
      <c r="E1110" s="6">
        <f>E1112+E1113+E1114</f>
        <v>100</v>
      </c>
      <c r="F1110" s="6">
        <f t="shared" ref="F1110:J1110" si="1014">F1112+F1113+F1114</f>
        <v>100</v>
      </c>
      <c r="G1110" s="6">
        <f t="shared" si="1014"/>
        <v>100</v>
      </c>
      <c r="H1110" s="6">
        <f t="shared" si="1014"/>
        <v>100</v>
      </c>
      <c r="I1110" s="6">
        <f t="shared" si="1014"/>
        <v>100</v>
      </c>
      <c r="J1110" s="6">
        <f t="shared" si="1014"/>
        <v>100</v>
      </c>
      <c r="K1110" s="38"/>
    </row>
    <row r="1111" spans="1:12" ht="15.75">
      <c r="A1111" s="8">
        <v>1106</v>
      </c>
      <c r="B1111" s="14" t="s">
        <v>2</v>
      </c>
      <c r="C1111" s="6">
        <f t="shared" si="839"/>
        <v>0</v>
      </c>
      <c r="D1111" s="6">
        <f t="shared" ref="D1111" si="1015">E1111+F1111+G1111+H1111+I1111+J1111+K1111</f>
        <v>0</v>
      </c>
      <c r="E1111" s="6">
        <f t="shared" ref="E1111" si="1016">F1111+G1111+H1111+I1111+J1111+K1111+L1111</f>
        <v>0</v>
      </c>
      <c r="F1111" s="6">
        <f t="shared" ref="F1111" si="1017">G1111+H1111+I1111+J1111+K1111+L1111+M1111</f>
        <v>0</v>
      </c>
      <c r="G1111" s="6">
        <f t="shared" ref="G1111" si="1018">H1111+I1111+J1111+K1111+L1111+M1111+N1111</f>
        <v>0</v>
      </c>
      <c r="H1111" s="6">
        <f t="shared" ref="H1111" si="1019">I1111+J1111+K1111+L1111+M1111+N1111+O1111</f>
        <v>0</v>
      </c>
      <c r="I1111" s="6">
        <f t="shared" ref="I1111" si="1020">J1111+K1111+L1111+M1111+N1111+O1111+P1111</f>
        <v>0</v>
      </c>
      <c r="J1111" s="6">
        <f t="shared" ref="J1111" si="1021">K1111+L1111+M1111+N1111+O1111+P1111+Q1111</f>
        <v>0</v>
      </c>
      <c r="K1111" s="38"/>
    </row>
    <row r="1112" spans="1:12">
      <c r="A1112" s="8">
        <v>1107</v>
      </c>
      <c r="B1112" s="10" t="s">
        <v>49</v>
      </c>
      <c r="C1112" s="6">
        <f t="shared" si="839"/>
        <v>0</v>
      </c>
      <c r="D1112" s="6">
        <f t="shared" si="840"/>
        <v>0</v>
      </c>
      <c r="E1112" s="6">
        <f t="shared" si="841"/>
        <v>0</v>
      </c>
      <c r="F1112" s="6">
        <f t="shared" ref="F1112" si="1022">G1112+H1112+I1112+J1112+K1112+L1112+M1112</f>
        <v>0</v>
      </c>
      <c r="G1112" s="6">
        <f t="shared" ref="G1112" si="1023">H1112+I1112+J1112+K1112+L1112+M1112+N1112</f>
        <v>0</v>
      </c>
      <c r="H1112" s="6">
        <f t="shared" ref="H1112" si="1024">I1112+J1112+K1112+L1112+M1112+N1112+O1112</f>
        <v>0</v>
      </c>
      <c r="I1112" s="6">
        <f t="shared" ref="I1112" si="1025">J1112+K1112+L1112+M1112+N1112+O1112+P1112</f>
        <v>0</v>
      </c>
      <c r="J1112" s="6">
        <f t="shared" ref="J1112" si="1026">K1112+L1112+M1112+N1112+O1112+P1112+Q1112</f>
        <v>0</v>
      </c>
      <c r="K1112" s="10"/>
    </row>
    <row r="1113" spans="1:12" ht="15.75">
      <c r="A1113" s="8">
        <v>1108</v>
      </c>
      <c r="B1113" s="10" t="s">
        <v>50</v>
      </c>
      <c r="C1113" s="6">
        <f t="shared" si="839"/>
        <v>648</v>
      </c>
      <c r="D1113" s="6">
        <f>100-52</f>
        <v>48</v>
      </c>
      <c r="E1113" s="6">
        <v>100</v>
      </c>
      <c r="F1113" s="6">
        <v>100</v>
      </c>
      <c r="G1113" s="6">
        <v>100</v>
      </c>
      <c r="H1113" s="6">
        <v>100</v>
      </c>
      <c r="I1113" s="6">
        <v>100</v>
      </c>
      <c r="J1113" s="6">
        <v>100</v>
      </c>
      <c r="K1113" s="38"/>
    </row>
    <row r="1114" spans="1:12">
      <c r="A1114" s="8">
        <v>1109</v>
      </c>
      <c r="B1114" s="10" t="s">
        <v>21</v>
      </c>
      <c r="C1114" s="6">
        <f t="shared" si="839"/>
        <v>0</v>
      </c>
      <c r="D1114" s="6">
        <f t="shared" si="840"/>
        <v>0</v>
      </c>
      <c r="E1114" s="6">
        <f t="shared" si="841"/>
        <v>0</v>
      </c>
      <c r="F1114" s="6">
        <f t="shared" ref="F1114" si="1027">G1114+H1114+I1114+J1114+K1114+L1114+M1114</f>
        <v>0</v>
      </c>
      <c r="G1114" s="6">
        <f t="shared" ref="G1114" si="1028">H1114+I1114+J1114+K1114+L1114+M1114+N1114</f>
        <v>0</v>
      </c>
      <c r="H1114" s="6">
        <f t="shared" ref="H1114" si="1029">I1114+J1114+K1114+L1114+M1114+N1114+O1114</f>
        <v>0</v>
      </c>
      <c r="I1114" s="6">
        <f t="shared" ref="I1114" si="1030">J1114+K1114+L1114+M1114+N1114+O1114+P1114</f>
        <v>0</v>
      </c>
      <c r="J1114" s="6">
        <f t="shared" ref="J1114" si="1031">K1114+L1114+M1114+N1114+O1114+P1114+Q1114</f>
        <v>0</v>
      </c>
      <c r="K1114" s="10"/>
    </row>
    <row r="1115" spans="1:12" ht="26.25">
      <c r="A1115" s="8">
        <v>1110</v>
      </c>
      <c r="B1115" s="14" t="s">
        <v>264</v>
      </c>
      <c r="C1115" s="6">
        <f t="shared" si="839"/>
        <v>751.90000000000009</v>
      </c>
      <c r="D1115" s="6">
        <f>D1117+D1118+D1119</f>
        <v>99.5</v>
      </c>
      <c r="E1115" s="6">
        <f>E1117+E1118+E1119</f>
        <v>100</v>
      </c>
      <c r="F1115" s="6">
        <f t="shared" ref="F1115:J1115" si="1032">F1117+F1118+F1119</f>
        <v>100</v>
      </c>
      <c r="G1115" s="6">
        <f t="shared" si="1032"/>
        <v>105</v>
      </c>
      <c r="H1115" s="6">
        <f t="shared" si="1032"/>
        <v>110.2</v>
      </c>
      <c r="I1115" s="6">
        <f t="shared" si="1032"/>
        <v>115.7</v>
      </c>
      <c r="J1115" s="6">
        <f t="shared" si="1032"/>
        <v>121.5</v>
      </c>
      <c r="K1115" s="38"/>
    </row>
    <row r="1116" spans="1:12" ht="15.75">
      <c r="A1116" s="8">
        <v>1111</v>
      </c>
      <c r="B1116" s="14" t="s">
        <v>2</v>
      </c>
      <c r="C1116" s="6">
        <f t="shared" si="839"/>
        <v>0</v>
      </c>
      <c r="D1116" s="6">
        <f t="shared" ref="D1116" si="1033">E1116+F1116+G1116+H1116+I1116+J1116+K1116</f>
        <v>0</v>
      </c>
      <c r="E1116" s="6">
        <f t="shared" ref="E1116" si="1034">F1116+G1116+H1116+I1116+J1116+K1116+L1116</f>
        <v>0</v>
      </c>
      <c r="F1116" s="6">
        <f t="shared" ref="F1116" si="1035">G1116+H1116+I1116+J1116+K1116+L1116+M1116</f>
        <v>0</v>
      </c>
      <c r="G1116" s="6">
        <f t="shared" ref="G1116" si="1036">H1116+I1116+J1116+K1116+L1116+M1116+N1116</f>
        <v>0</v>
      </c>
      <c r="H1116" s="6">
        <f t="shared" ref="H1116" si="1037">I1116+J1116+K1116+L1116+M1116+N1116+O1116</f>
        <v>0</v>
      </c>
      <c r="I1116" s="6">
        <f t="shared" ref="I1116" si="1038">J1116+K1116+L1116+M1116+N1116+O1116+P1116</f>
        <v>0</v>
      </c>
      <c r="J1116" s="6">
        <f t="shared" ref="J1116" si="1039">K1116+L1116+M1116+N1116+O1116+P1116+Q1116</f>
        <v>0</v>
      </c>
      <c r="K1116" s="38"/>
    </row>
    <row r="1117" spans="1:12">
      <c r="A1117" s="8">
        <v>1112</v>
      </c>
      <c r="B1117" s="10" t="s">
        <v>49</v>
      </c>
      <c r="C1117" s="6">
        <f t="shared" si="839"/>
        <v>0</v>
      </c>
      <c r="D1117" s="6">
        <f t="shared" si="840"/>
        <v>0</v>
      </c>
      <c r="E1117" s="6">
        <f t="shared" si="841"/>
        <v>0</v>
      </c>
      <c r="F1117" s="6">
        <f t="shared" ref="F1117" si="1040">G1117+H1117+I1117+J1117+K1117+L1117+M1117</f>
        <v>0</v>
      </c>
      <c r="G1117" s="6">
        <f t="shared" ref="G1117" si="1041">H1117+I1117+J1117+K1117+L1117+M1117+N1117</f>
        <v>0</v>
      </c>
      <c r="H1117" s="6">
        <f t="shared" ref="H1117" si="1042">I1117+J1117+K1117+L1117+M1117+N1117+O1117</f>
        <v>0</v>
      </c>
      <c r="I1117" s="6">
        <f t="shared" ref="I1117" si="1043">J1117+K1117+L1117+M1117+N1117+O1117+P1117</f>
        <v>0</v>
      </c>
      <c r="J1117" s="6">
        <f t="shared" ref="J1117" si="1044">K1117+L1117+M1117+N1117+O1117+P1117+Q1117</f>
        <v>0</v>
      </c>
      <c r="K1117" s="10"/>
    </row>
    <row r="1118" spans="1:12" ht="15.75">
      <c r="A1118" s="8">
        <v>1113</v>
      </c>
      <c r="B1118" s="10" t="s">
        <v>50</v>
      </c>
      <c r="C1118" s="6">
        <f t="shared" si="839"/>
        <v>751.90000000000009</v>
      </c>
      <c r="D1118" s="6">
        <f>100-0.5</f>
        <v>99.5</v>
      </c>
      <c r="E1118" s="6">
        <v>100</v>
      </c>
      <c r="F1118" s="6">
        <v>100</v>
      </c>
      <c r="G1118" s="6">
        <v>105</v>
      </c>
      <c r="H1118" s="6">
        <v>110.2</v>
      </c>
      <c r="I1118" s="6">
        <v>115.7</v>
      </c>
      <c r="J1118" s="6">
        <v>121.5</v>
      </c>
      <c r="K1118" s="38"/>
    </row>
    <row r="1119" spans="1:12">
      <c r="A1119" s="8">
        <v>1114</v>
      </c>
      <c r="B1119" s="10" t="s">
        <v>21</v>
      </c>
      <c r="C1119" s="6">
        <f t="shared" si="839"/>
        <v>0</v>
      </c>
      <c r="D1119" s="6">
        <f t="shared" si="840"/>
        <v>0</v>
      </c>
      <c r="E1119" s="6">
        <f t="shared" si="841"/>
        <v>0</v>
      </c>
      <c r="F1119" s="6">
        <f t="shared" ref="F1119" si="1045">G1119+H1119+I1119+J1119+K1119+L1119+M1119</f>
        <v>0</v>
      </c>
      <c r="G1119" s="6">
        <f t="shared" ref="G1119" si="1046">H1119+I1119+J1119+K1119+L1119+M1119+N1119</f>
        <v>0</v>
      </c>
      <c r="H1119" s="6">
        <f t="shared" ref="H1119" si="1047">I1119+J1119+K1119+L1119+M1119+N1119+O1119</f>
        <v>0</v>
      </c>
      <c r="I1119" s="6">
        <f t="shared" ref="I1119" si="1048">J1119+K1119+L1119+M1119+N1119+O1119+P1119</f>
        <v>0</v>
      </c>
      <c r="J1119" s="6">
        <f t="shared" ref="J1119" si="1049">K1119+L1119+M1119+N1119+O1119+P1119+Q1119</f>
        <v>0</v>
      </c>
      <c r="K1119" s="10"/>
    </row>
    <row r="1120" spans="1:12" ht="26.25">
      <c r="A1120" s="8">
        <v>1115</v>
      </c>
      <c r="B1120" s="14" t="s">
        <v>59</v>
      </c>
      <c r="C1120" s="6">
        <f t="shared" si="839"/>
        <v>651.79999999999995</v>
      </c>
      <c r="D1120" s="6">
        <f>D1122+D1123+D1124</f>
        <v>301.8</v>
      </c>
      <c r="E1120" s="6">
        <f>E1122+E1123+E1124</f>
        <v>100</v>
      </c>
      <c r="F1120" s="6">
        <f t="shared" ref="F1120:J1120" si="1050">F1122+F1123+F1124</f>
        <v>50</v>
      </c>
      <c r="G1120" s="6">
        <f t="shared" si="1050"/>
        <v>50</v>
      </c>
      <c r="H1120" s="6">
        <f t="shared" si="1050"/>
        <v>50</v>
      </c>
      <c r="I1120" s="6">
        <f t="shared" si="1050"/>
        <v>50</v>
      </c>
      <c r="J1120" s="6">
        <f t="shared" si="1050"/>
        <v>50</v>
      </c>
      <c r="K1120" s="38"/>
    </row>
    <row r="1121" spans="1:11" ht="15.75">
      <c r="A1121" s="8">
        <v>1116</v>
      </c>
      <c r="B1121" s="14" t="s">
        <v>2</v>
      </c>
      <c r="C1121" s="6">
        <f t="shared" si="839"/>
        <v>0</v>
      </c>
      <c r="D1121" s="6">
        <f t="shared" ref="D1121" si="1051">E1121+F1121+G1121+H1121+I1121+J1121+K1121</f>
        <v>0</v>
      </c>
      <c r="E1121" s="6">
        <f t="shared" ref="E1121" si="1052">F1121+G1121+H1121+I1121+J1121+K1121+L1121</f>
        <v>0</v>
      </c>
      <c r="F1121" s="6">
        <f t="shared" ref="F1121" si="1053">G1121+H1121+I1121+J1121+K1121+L1121+M1121</f>
        <v>0</v>
      </c>
      <c r="G1121" s="6">
        <f t="shared" ref="G1121" si="1054">H1121+I1121+J1121+K1121+L1121+M1121+N1121</f>
        <v>0</v>
      </c>
      <c r="H1121" s="6">
        <f t="shared" ref="H1121" si="1055">I1121+J1121+K1121+L1121+M1121+N1121+O1121</f>
        <v>0</v>
      </c>
      <c r="I1121" s="6">
        <f t="shared" ref="I1121" si="1056">J1121+K1121+L1121+M1121+N1121+O1121+P1121</f>
        <v>0</v>
      </c>
      <c r="J1121" s="6">
        <f t="shared" ref="J1121" si="1057">K1121+L1121+M1121+N1121+O1121+P1121+Q1121</f>
        <v>0</v>
      </c>
      <c r="K1121" s="38"/>
    </row>
    <row r="1122" spans="1:11">
      <c r="A1122" s="8">
        <v>1117</v>
      </c>
      <c r="B1122" s="10" t="s">
        <v>49</v>
      </c>
      <c r="C1122" s="6">
        <f t="shared" si="839"/>
        <v>0</v>
      </c>
      <c r="D1122" s="6">
        <f t="shared" si="840"/>
        <v>0</v>
      </c>
      <c r="E1122" s="6">
        <f t="shared" si="841"/>
        <v>0</v>
      </c>
      <c r="F1122" s="6">
        <f t="shared" ref="F1122" si="1058">G1122+H1122+I1122+J1122+K1122+L1122+M1122</f>
        <v>0</v>
      </c>
      <c r="G1122" s="6">
        <f t="shared" ref="G1122" si="1059">H1122+I1122+J1122+K1122+L1122+M1122+N1122</f>
        <v>0</v>
      </c>
      <c r="H1122" s="6">
        <f t="shared" ref="H1122" si="1060">I1122+J1122+K1122+L1122+M1122+N1122+O1122</f>
        <v>0</v>
      </c>
      <c r="I1122" s="6">
        <f t="shared" ref="I1122" si="1061">J1122+K1122+L1122+M1122+N1122+O1122+P1122</f>
        <v>0</v>
      </c>
      <c r="J1122" s="6">
        <f t="shared" ref="J1122" si="1062">K1122+L1122+M1122+N1122+O1122+P1122+Q1122</f>
        <v>0</v>
      </c>
      <c r="K1122" s="10"/>
    </row>
    <row r="1123" spans="1:11" ht="15.75">
      <c r="A1123" s="8">
        <v>1118</v>
      </c>
      <c r="B1123" s="10" t="s">
        <v>50</v>
      </c>
      <c r="C1123" s="6">
        <f t="shared" si="839"/>
        <v>651.79999999999995</v>
      </c>
      <c r="D1123" s="6">
        <f>50+251.8</f>
        <v>301.8</v>
      </c>
      <c r="E1123" s="6">
        <v>100</v>
      </c>
      <c r="F1123" s="6">
        <v>50</v>
      </c>
      <c r="G1123" s="6">
        <v>50</v>
      </c>
      <c r="H1123" s="6">
        <v>50</v>
      </c>
      <c r="I1123" s="6">
        <v>50</v>
      </c>
      <c r="J1123" s="6">
        <v>50</v>
      </c>
      <c r="K1123" s="38"/>
    </row>
    <row r="1124" spans="1:11">
      <c r="A1124" s="8">
        <v>1119</v>
      </c>
      <c r="B1124" s="10" t="s">
        <v>21</v>
      </c>
      <c r="C1124" s="6">
        <f t="shared" si="839"/>
        <v>0</v>
      </c>
      <c r="D1124" s="6">
        <f t="shared" si="840"/>
        <v>0</v>
      </c>
      <c r="E1124" s="6">
        <f t="shared" si="841"/>
        <v>0</v>
      </c>
      <c r="F1124" s="6">
        <f t="shared" ref="F1124" si="1063">G1124+H1124+I1124+J1124+K1124+L1124+M1124</f>
        <v>0</v>
      </c>
      <c r="G1124" s="6">
        <f t="shared" ref="G1124" si="1064">H1124+I1124+J1124+K1124+L1124+M1124+N1124</f>
        <v>0</v>
      </c>
      <c r="H1124" s="6">
        <f t="shared" ref="H1124" si="1065">I1124+J1124+K1124+L1124+M1124+N1124+O1124</f>
        <v>0</v>
      </c>
      <c r="I1124" s="6">
        <f t="shared" ref="I1124" si="1066">J1124+K1124+L1124+M1124+N1124+O1124+P1124</f>
        <v>0</v>
      </c>
      <c r="J1124" s="6">
        <f t="shared" ref="J1124" si="1067">K1124+L1124+M1124+N1124+O1124+P1124+Q1124</f>
        <v>0</v>
      </c>
      <c r="K1124" s="10"/>
    </row>
    <row r="1125" spans="1:11" ht="15.75">
      <c r="A1125" s="8">
        <v>1120</v>
      </c>
      <c r="B1125" s="14" t="s">
        <v>60</v>
      </c>
      <c r="C1125" s="6">
        <f t="shared" si="839"/>
        <v>2500</v>
      </c>
      <c r="D1125" s="6">
        <f>D1127+D1128+D1129</f>
        <v>0</v>
      </c>
      <c r="E1125" s="6">
        <f>E1127+E1128+E1129</f>
        <v>2500</v>
      </c>
      <c r="F1125" s="6">
        <f t="shared" ref="F1125:J1125" si="1068">F1127+F1128+F1129</f>
        <v>0</v>
      </c>
      <c r="G1125" s="6">
        <f t="shared" si="1068"/>
        <v>0</v>
      </c>
      <c r="H1125" s="6">
        <f t="shared" si="1068"/>
        <v>0</v>
      </c>
      <c r="I1125" s="6">
        <f t="shared" si="1068"/>
        <v>0</v>
      </c>
      <c r="J1125" s="6">
        <f t="shared" si="1068"/>
        <v>0</v>
      </c>
      <c r="K1125" s="38"/>
    </row>
    <row r="1126" spans="1:11" ht="15.75">
      <c r="A1126" s="8">
        <v>1121</v>
      </c>
      <c r="B1126" s="14" t="s">
        <v>2</v>
      </c>
      <c r="C1126" s="6">
        <f t="shared" ref="C1126" si="1069">D1126+E1126+F1126+G1126+H1126+I1126+J1126</f>
        <v>0</v>
      </c>
      <c r="D1126" s="6">
        <f t="shared" ref="D1126" si="1070">E1126+F1126+G1126+H1126+I1126+J1126+K1126</f>
        <v>0</v>
      </c>
      <c r="E1126" s="6">
        <f t="shared" ref="E1126" si="1071">F1126+G1126+H1126+I1126+J1126+K1126+L1126</f>
        <v>0</v>
      </c>
      <c r="F1126" s="6">
        <f t="shared" ref="F1126" si="1072">G1126+H1126+I1126+J1126+K1126+L1126+M1126</f>
        <v>0</v>
      </c>
      <c r="G1126" s="6">
        <f t="shared" ref="G1126" si="1073">H1126+I1126+J1126+K1126+L1126+M1126+N1126</f>
        <v>0</v>
      </c>
      <c r="H1126" s="6">
        <f t="shared" ref="H1126" si="1074">I1126+J1126+K1126+L1126+M1126+N1126+O1126</f>
        <v>0</v>
      </c>
      <c r="I1126" s="6">
        <f t="shared" ref="I1126" si="1075">J1126+K1126+L1126+M1126+N1126+O1126+P1126</f>
        <v>0</v>
      </c>
      <c r="J1126" s="6">
        <f t="shared" ref="J1126" si="1076">K1126+L1126+M1126+N1126+O1126+P1126+Q1126</f>
        <v>0</v>
      </c>
      <c r="K1126" s="38"/>
    </row>
    <row r="1127" spans="1:11">
      <c r="A1127" s="8">
        <v>1122</v>
      </c>
      <c r="B1127" s="10" t="s">
        <v>49</v>
      </c>
      <c r="C1127" s="6">
        <f t="shared" ref="C1127:C1159" si="1077">D1127+E1127+F1127+G1127+H1127+I1127+J1127</f>
        <v>0</v>
      </c>
      <c r="D1127" s="6">
        <f t="shared" ref="D1127:D1159" si="1078">E1127+F1127+G1127+H1127+I1127+J1127+K1127</f>
        <v>0</v>
      </c>
      <c r="E1127" s="6">
        <f t="shared" ref="E1127:E1159" si="1079">F1127+G1127+H1127+I1127+J1127+K1127+L1127</f>
        <v>0</v>
      </c>
      <c r="F1127" s="6">
        <f t="shared" ref="F1127" si="1080">G1127+H1127+I1127+J1127+K1127+L1127+M1127</f>
        <v>0</v>
      </c>
      <c r="G1127" s="6">
        <f t="shared" ref="G1127" si="1081">H1127+I1127+J1127+K1127+L1127+M1127+N1127</f>
        <v>0</v>
      </c>
      <c r="H1127" s="6">
        <f t="shared" ref="H1127" si="1082">I1127+J1127+K1127+L1127+M1127+N1127+O1127</f>
        <v>0</v>
      </c>
      <c r="I1127" s="6">
        <f t="shared" ref="I1127" si="1083">J1127+K1127+L1127+M1127+N1127+O1127+P1127</f>
        <v>0</v>
      </c>
      <c r="J1127" s="6">
        <f t="shared" ref="J1127" si="1084">K1127+L1127+M1127+N1127+O1127+P1127+Q1127</f>
        <v>0</v>
      </c>
      <c r="K1127" s="10"/>
    </row>
    <row r="1128" spans="1:11" ht="15.75">
      <c r="A1128" s="8">
        <v>1123</v>
      </c>
      <c r="B1128" s="10" t="s">
        <v>50</v>
      </c>
      <c r="C1128" s="6">
        <f t="shared" si="1077"/>
        <v>2500</v>
      </c>
      <c r="D1128" s="6">
        <v>0</v>
      </c>
      <c r="E1128" s="6">
        <v>2500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38"/>
    </row>
    <row r="1129" spans="1:11">
      <c r="A1129" s="8">
        <v>1124</v>
      </c>
      <c r="B1129" s="10" t="s">
        <v>21</v>
      </c>
      <c r="C1129" s="6">
        <f t="shared" si="1077"/>
        <v>0</v>
      </c>
      <c r="D1129" s="6">
        <f t="shared" si="1078"/>
        <v>0</v>
      </c>
      <c r="E1129" s="6">
        <f t="shared" si="1079"/>
        <v>0</v>
      </c>
      <c r="F1129" s="6">
        <f t="shared" ref="F1129" si="1085">G1129+H1129+I1129+J1129+K1129+L1129+M1129</f>
        <v>0</v>
      </c>
      <c r="G1129" s="6">
        <f t="shared" ref="G1129" si="1086">H1129+I1129+J1129+K1129+L1129+M1129+N1129</f>
        <v>0</v>
      </c>
      <c r="H1129" s="6">
        <f t="shared" ref="H1129" si="1087">I1129+J1129+K1129+L1129+M1129+N1129+O1129</f>
        <v>0</v>
      </c>
      <c r="I1129" s="6">
        <f t="shared" ref="I1129" si="1088">J1129+K1129+L1129+M1129+N1129+O1129+P1129</f>
        <v>0</v>
      </c>
      <c r="J1129" s="6">
        <f t="shared" ref="J1129" si="1089">K1129+L1129+M1129+N1129+O1129+P1129+Q1129</f>
        <v>0</v>
      </c>
      <c r="K1129" s="10"/>
    </row>
    <row r="1130" spans="1:11" ht="39">
      <c r="A1130" s="8">
        <v>1125</v>
      </c>
      <c r="B1130" s="14" t="s">
        <v>333</v>
      </c>
      <c r="C1130" s="6">
        <f t="shared" si="1077"/>
        <v>3054.5</v>
      </c>
      <c r="D1130" s="6">
        <f>D1131+D1132+D1133+D1134</f>
        <v>554.5</v>
      </c>
      <c r="E1130" s="6">
        <f>E1131+E1132+E1133</f>
        <v>2500</v>
      </c>
      <c r="F1130" s="6">
        <f t="shared" ref="F1130:J1130" si="1090">F1132+F1133+F1134</f>
        <v>0</v>
      </c>
      <c r="G1130" s="6">
        <f t="shared" si="1090"/>
        <v>0</v>
      </c>
      <c r="H1130" s="6">
        <f t="shared" si="1090"/>
        <v>0</v>
      </c>
      <c r="I1130" s="6">
        <f t="shared" si="1090"/>
        <v>0</v>
      </c>
      <c r="J1130" s="6">
        <f t="shared" si="1090"/>
        <v>0</v>
      </c>
      <c r="K1130" s="38"/>
    </row>
    <row r="1131" spans="1:11" ht="15.75">
      <c r="A1131" s="8">
        <v>1126</v>
      </c>
      <c r="B1131" s="14" t="s">
        <v>2</v>
      </c>
      <c r="C1131" s="6">
        <f t="shared" si="1077"/>
        <v>0</v>
      </c>
      <c r="D1131" s="6">
        <f t="shared" ref="D1131" si="1091">E1131+F1131+G1131+H1131+I1131+J1131+K1131</f>
        <v>0</v>
      </c>
      <c r="E1131" s="6">
        <f t="shared" ref="E1131" si="1092">F1131+G1131+H1131+I1131+J1131+K1131+L1131</f>
        <v>0</v>
      </c>
      <c r="F1131" s="6">
        <f t="shared" ref="F1131" si="1093">G1131+H1131+I1131+J1131+K1131+L1131+M1131</f>
        <v>0</v>
      </c>
      <c r="G1131" s="6">
        <f t="shared" ref="G1131" si="1094">H1131+I1131+J1131+K1131+L1131+M1131+N1131</f>
        <v>0</v>
      </c>
      <c r="H1131" s="6">
        <f t="shared" ref="H1131" si="1095">I1131+J1131+K1131+L1131+M1131+N1131+O1131</f>
        <v>0</v>
      </c>
      <c r="I1131" s="6">
        <f t="shared" ref="I1131" si="1096">J1131+K1131+L1131+M1131+N1131+O1131+P1131</f>
        <v>0</v>
      </c>
      <c r="J1131" s="6">
        <f t="shared" ref="J1131" si="1097">K1131+L1131+M1131+N1131+O1131+P1131+Q1131</f>
        <v>0</v>
      </c>
      <c r="K1131" s="38"/>
    </row>
    <row r="1132" spans="1:11">
      <c r="A1132" s="8">
        <v>1127</v>
      </c>
      <c r="B1132" s="10" t="s">
        <v>49</v>
      </c>
      <c r="C1132" s="6">
        <f t="shared" si="1077"/>
        <v>157</v>
      </c>
      <c r="D1132" s="6">
        <f>1000-843</f>
        <v>157</v>
      </c>
      <c r="E1132" s="6">
        <f t="shared" si="1079"/>
        <v>0</v>
      </c>
      <c r="F1132" s="6">
        <f t="shared" ref="F1132" si="1098">G1132+H1132+I1132+J1132+K1132+L1132+M1132</f>
        <v>0</v>
      </c>
      <c r="G1132" s="6">
        <f t="shared" ref="G1132" si="1099">H1132+I1132+J1132+K1132+L1132+M1132+N1132</f>
        <v>0</v>
      </c>
      <c r="H1132" s="6">
        <f t="shared" ref="H1132" si="1100">I1132+J1132+K1132+L1132+M1132+N1132+O1132</f>
        <v>0</v>
      </c>
      <c r="I1132" s="6">
        <f t="shared" ref="I1132" si="1101">J1132+K1132+L1132+M1132+N1132+O1132+P1132</f>
        <v>0</v>
      </c>
      <c r="J1132" s="6">
        <f t="shared" ref="J1132" si="1102">K1132+L1132+M1132+N1132+O1132+P1132+Q1132</f>
        <v>0</v>
      </c>
      <c r="K1132" s="10"/>
    </row>
    <row r="1133" spans="1:11" ht="15.75">
      <c r="A1133" s="8">
        <v>1128</v>
      </c>
      <c r="B1133" s="10" t="s">
        <v>50</v>
      </c>
      <c r="C1133" s="6">
        <f t="shared" si="1077"/>
        <v>2897.5</v>
      </c>
      <c r="D1133" s="6">
        <f>467.9-20-50.4</f>
        <v>397.5</v>
      </c>
      <c r="E1133" s="6">
        <v>2500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38"/>
    </row>
    <row r="1134" spans="1:11">
      <c r="A1134" s="8">
        <v>1129</v>
      </c>
      <c r="B1134" s="10" t="s">
        <v>21</v>
      </c>
      <c r="C1134" s="6">
        <f t="shared" si="1077"/>
        <v>0</v>
      </c>
      <c r="D1134" s="6">
        <f t="shared" si="1078"/>
        <v>0</v>
      </c>
      <c r="E1134" s="6">
        <f t="shared" si="1079"/>
        <v>0</v>
      </c>
      <c r="F1134" s="6">
        <f t="shared" ref="F1134" si="1103">G1134+H1134+I1134+J1134+K1134+L1134+M1134</f>
        <v>0</v>
      </c>
      <c r="G1134" s="6">
        <f t="shared" ref="G1134" si="1104">H1134+I1134+J1134+K1134+L1134+M1134+N1134</f>
        <v>0</v>
      </c>
      <c r="H1134" s="6">
        <f t="shared" ref="H1134" si="1105">I1134+J1134+K1134+L1134+M1134+N1134+O1134</f>
        <v>0</v>
      </c>
      <c r="I1134" s="6">
        <f t="shared" ref="I1134" si="1106">J1134+K1134+L1134+M1134+N1134+O1134+P1134</f>
        <v>0</v>
      </c>
      <c r="J1134" s="6">
        <f t="shared" ref="J1134" si="1107">K1134+L1134+M1134+N1134+O1134+P1134+Q1134</f>
        <v>0</v>
      </c>
      <c r="K1134" s="10"/>
    </row>
    <row r="1135" spans="1:11" ht="38.25">
      <c r="A1135" s="8">
        <v>1130</v>
      </c>
      <c r="B1135" s="13" t="s">
        <v>265</v>
      </c>
      <c r="C1135" s="6">
        <f t="shared" si="1077"/>
        <v>250</v>
      </c>
      <c r="D1135" s="6">
        <f>D1137+D1138+D1139</f>
        <v>0</v>
      </c>
      <c r="E1135" s="6">
        <f>E1137+E1138+E1139</f>
        <v>0</v>
      </c>
      <c r="F1135" s="6">
        <f t="shared" ref="F1135:J1135" si="1108">F1137+F1138+F1139</f>
        <v>50</v>
      </c>
      <c r="G1135" s="6">
        <f t="shared" si="1108"/>
        <v>50</v>
      </c>
      <c r="H1135" s="6">
        <f t="shared" si="1108"/>
        <v>50</v>
      </c>
      <c r="I1135" s="6">
        <f t="shared" si="1108"/>
        <v>50</v>
      </c>
      <c r="J1135" s="6">
        <f t="shared" si="1108"/>
        <v>50</v>
      </c>
      <c r="K1135" s="51"/>
    </row>
    <row r="1136" spans="1:11" ht="15.75">
      <c r="A1136" s="8">
        <v>1131</v>
      </c>
      <c r="B1136" s="13" t="s">
        <v>2</v>
      </c>
      <c r="C1136" s="6">
        <f t="shared" si="1077"/>
        <v>0</v>
      </c>
      <c r="D1136" s="6">
        <f t="shared" ref="D1136" si="1109">E1136+F1136+G1136+H1136+I1136+J1136+K1136</f>
        <v>0</v>
      </c>
      <c r="E1136" s="6">
        <f t="shared" ref="E1136" si="1110">F1136+G1136+H1136+I1136+J1136+K1136+L1136</f>
        <v>0</v>
      </c>
      <c r="F1136" s="6">
        <f t="shared" ref="F1136" si="1111">G1136+H1136+I1136+J1136+K1136+L1136+M1136</f>
        <v>0</v>
      </c>
      <c r="G1136" s="6">
        <f t="shared" ref="G1136" si="1112">H1136+I1136+J1136+K1136+L1136+M1136+N1136</f>
        <v>0</v>
      </c>
      <c r="H1136" s="6">
        <f t="shared" ref="H1136" si="1113">I1136+J1136+K1136+L1136+M1136+N1136+O1136</f>
        <v>0</v>
      </c>
      <c r="I1136" s="6">
        <f t="shared" ref="I1136" si="1114">J1136+K1136+L1136+M1136+N1136+O1136+P1136</f>
        <v>0</v>
      </c>
      <c r="J1136" s="6">
        <f t="shared" ref="J1136" si="1115">K1136+L1136+M1136+N1136+O1136+P1136+Q1136</f>
        <v>0</v>
      </c>
      <c r="K1136" s="45"/>
    </row>
    <row r="1137" spans="1:11">
      <c r="A1137" s="8">
        <v>1132</v>
      </c>
      <c r="B1137" s="10" t="s">
        <v>49</v>
      </c>
      <c r="C1137" s="6">
        <f t="shared" si="1077"/>
        <v>0</v>
      </c>
      <c r="D1137" s="6">
        <f t="shared" si="1078"/>
        <v>0</v>
      </c>
      <c r="E1137" s="6">
        <f t="shared" si="1079"/>
        <v>0</v>
      </c>
      <c r="F1137" s="6">
        <f t="shared" ref="F1137" si="1116">G1137+H1137+I1137+J1137+K1137+L1137+M1137</f>
        <v>0</v>
      </c>
      <c r="G1137" s="6">
        <f t="shared" ref="G1137" si="1117">H1137+I1137+J1137+K1137+L1137+M1137+N1137</f>
        <v>0</v>
      </c>
      <c r="H1137" s="6">
        <f t="shared" ref="H1137" si="1118">I1137+J1137+K1137+L1137+M1137+N1137+O1137</f>
        <v>0</v>
      </c>
      <c r="I1137" s="6">
        <f t="shared" ref="I1137" si="1119">J1137+K1137+L1137+M1137+N1137+O1137+P1137</f>
        <v>0</v>
      </c>
      <c r="J1137" s="6">
        <f t="shared" ref="J1137" si="1120">K1137+L1137+M1137+N1137+O1137+P1137+Q1137</f>
        <v>0</v>
      </c>
      <c r="K1137" s="10"/>
    </row>
    <row r="1138" spans="1:11" ht="15.75">
      <c r="A1138" s="8">
        <v>1133</v>
      </c>
      <c r="B1138" s="10" t="s">
        <v>50</v>
      </c>
      <c r="C1138" s="6">
        <f t="shared" si="1077"/>
        <v>250</v>
      </c>
      <c r="D1138" s="6">
        <v>0</v>
      </c>
      <c r="E1138" s="6">
        <v>0</v>
      </c>
      <c r="F1138" s="6">
        <v>50</v>
      </c>
      <c r="G1138" s="6">
        <v>50</v>
      </c>
      <c r="H1138" s="6">
        <v>50</v>
      </c>
      <c r="I1138" s="6">
        <v>50</v>
      </c>
      <c r="J1138" s="6">
        <v>50</v>
      </c>
      <c r="K1138" s="38"/>
    </row>
    <row r="1139" spans="1:11">
      <c r="A1139" s="8">
        <v>1134</v>
      </c>
      <c r="B1139" s="10" t="s">
        <v>21</v>
      </c>
      <c r="C1139" s="6">
        <f t="shared" si="1077"/>
        <v>0</v>
      </c>
      <c r="D1139" s="6">
        <f t="shared" si="1078"/>
        <v>0</v>
      </c>
      <c r="E1139" s="6">
        <f t="shared" si="1079"/>
        <v>0</v>
      </c>
      <c r="F1139" s="6">
        <f t="shared" ref="F1139" si="1121">G1139+H1139+I1139+J1139+K1139+L1139+M1139</f>
        <v>0</v>
      </c>
      <c r="G1139" s="6">
        <f t="shared" ref="G1139" si="1122">H1139+I1139+J1139+K1139+L1139+M1139+N1139</f>
        <v>0</v>
      </c>
      <c r="H1139" s="6">
        <f t="shared" ref="H1139" si="1123">I1139+J1139+K1139+L1139+M1139+N1139+O1139</f>
        <v>0</v>
      </c>
      <c r="I1139" s="6">
        <f t="shared" ref="I1139" si="1124">J1139+K1139+L1139+M1139+N1139+O1139+P1139</f>
        <v>0</v>
      </c>
      <c r="J1139" s="6">
        <f t="shared" ref="J1139" si="1125">K1139+L1139+M1139+N1139+O1139+P1139+Q1139</f>
        <v>0</v>
      </c>
      <c r="K1139" s="10"/>
    </row>
    <row r="1140" spans="1:11" ht="30" customHeight="1">
      <c r="A1140" s="8">
        <v>1135</v>
      </c>
      <c r="B1140" s="13" t="s">
        <v>214</v>
      </c>
      <c r="C1140" s="6">
        <f t="shared" si="1077"/>
        <v>0</v>
      </c>
      <c r="D1140" s="6">
        <f t="shared" si="1078"/>
        <v>0</v>
      </c>
      <c r="E1140" s="6">
        <f t="shared" si="1079"/>
        <v>0</v>
      </c>
      <c r="F1140" s="6">
        <f t="shared" ref="F1140:F1154" si="1126">G1140+H1140+I1140+J1140+K1140+L1140+M1140</f>
        <v>0</v>
      </c>
      <c r="G1140" s="6">
        <f t="shared" ref="G1140:G1154" si="1127">H1140+I1140+J1140+K1140+L1140+M1140+N1140</f>
        <v>0</v>
      </c>
      <c r="H1140" s="6">
        <f t="shared" ref="H1140:H1154" si="1128">I1140+J1140+K1140+L1140+M1140+N1140+O1140</f>
        <v>0</v>
      </c>
      <c r="I1140" s="6">
        <f t="shared" ref="I1140:I1154" si="1129">J1140+K1140+L1140+M1140+N1140+O1140+P1140</f>
        <v>0</v>
      </c>
      <c r="J1140" s="6">
        <f t="shared" ref="J1140:J1154" si="1130">K1140+L1140+M1140+N1140+O1140+P1140+Q1140</f>
        <v>0</v>
      </c>
      <c r="K1140" s="10"/>
    </row>
    <row r="1141" spans="1:11" ht="15" customHeight="1">
      <c r="A1141" s="8">
        <v>1136</v>
      </c>
      <c r="B1141" s="13" t="s">
        <v>2</v>
      </c>
      <c r="C1141" s="6">
        <f t="shared" si="1077"/>
        <v>0</v>
      </c>
      <c r="D1141" s="6">
        <f t="shared" si="1078"/>
        <v>0</v>
      </c>
      <c r="E1141" s="6">
        <f t="shared" si="1079"/>
        <v>0</v>
      </c>
      <c r="F1141" s="6">
        <f t="shared" si="1126"/>
        <v>0</v>
      </c>
      <c r="G1141" s="6">
        <f t="shared" si="1127"/>
        <v>0</v>
      </c>
      <c r="H1141" s="6">
        <f t="shared" si="1128"/>
        <v>0</v>
      </c>
      <c r="I1141" s="6">
        <f t="shared" si="1129"/>
        <v>0</v>
      </c>
      <c r="J1141" s="6">
        <f t="shared" si="1130"/>
        <v>0</v>
      </c>
      <c r="K1141" s="10"/>
    </row>
    <row r="1142" spans="1:11">
      <c r="A1142" s="8">
        <v>1137</v>
      </c>
      <c r="B1142" s="10" t="s">
        <v>49</v>
      </c>
      <c r="C1142" s="6">
        <f t="shared" si="1077"/>
        <v>0</v>
      </c>
      <c r="D1142" s="6">
        <f t="shared" si="1078"/>
        <v>0</v>
      </c>
      <c r="E1142" s="6">
        <f t="shared" si="1079"/>
        <v>0</v>
      </c>
      <c r="F1142" s="6">
        <f t="shared" si="1126"/>
        <v>0</v>
      </c>
      <c r="G1142" s="6">
        <f t="shared" si="1127"/>
        <v>0</v>
      </c>
      <c r="H1142" s="6">
        <f t="shared" si="1128"/>
        <v>0</v>
      </c>
      <c r="I1142" s="6">
        <f t="shared" si="1129"/>
        <v>0</v>
      </c>
      <c r="J1142" s="6">
        <f t="shared" si="1130"/>
        <v>0</v>
      </c>
      <c r="K1142" s="10"/>
    </row>
    <row r="1143" spans="1:11">
      <c r="A1143" s="8">
        <v>1138</v>
      </c>
      <c r="B1143" s="10" t="s">
        <v>50</v>
      </c>
      <c r="C1143" s="6">
        <f t="shared" si="1077"/>
        <v>0</v>
      </c>
      <c r="D1143" s="6">
        <f t="shared" si="1078"/>
        <v>0</v>
      </c>
      <c r="E1143" s="6">
        <f t="shared" si="1079"/>
        <v>0</v>
      </c>
      <c r="F1143" s="6">
        <f t="shared" si="1126"/>
        <v>0</v>
      </c>
      <c r="G1143" s="6">
        <f t="shared" si="1127"/>
        <v>0</v>
      </c>
      <c r="H1143" s="6">
        <f t="shared" si="1128"/>
        <v>0</v>
      </c>
      <c r="I1143" s="6">
        <f t="shared" si="1129"/>
        <v>0</v>
      </c>
      <c r="J1143" s="6">
        <f t="shared" si="1130"/>
        <v>0</v>
      </c>
      <c r="K1143" s="10"/>
    </row>
    <row r="1144" spans="1:11">
      <c r="A1144" s="8">
        <v>1139</v>
      </c>
      <c r="B1144" s="10" t="s">
        <v>21</v>
      </c>
      <c r="C1144" s="6">
        <f t="shared" si="1077"/>
        <v>0</v>
      </c>
      <c r="D1144" s="6">
        <f t="shared" si="1078"/>
        <v>0</v>
      </c>
      <c r="E1144" s="6">
        <f t="shared" si="1079"/>
        <v>0</v>
      </c>
      <c r="F1144" s="6">
        <f t="shared" si="1126"/>
        <v>0</v>
      </c>
      <c r="G1144" s="6">
        <f t="shared" si="1127"/>
        <v>0</v>
      </c>
      <c r="H1144" s="6">
        <f t="shared" si="1128"/>
        <v>0</v>
      </c>
      <c r="I1144" s="6">
        <f t="shared" si="1129"/>
        <v>0</v>
      </c>
      <c r="J1144" s="6">
        <f t="shared" si="1130"/>
        <v>0</v>
      </c>
      <c r="K1144" s="10"/>
    </row>
    <row r="1145" spans="1:11" ht="25.5">
      <c r="A1145" s="8">
        <v>1140</v>
      </c>
      <c r="B1145" s="13" t="s">
        <v>313</v>
      </c>
      <c r="C1145" s="6">
        <f t="shared" si="1077"/>
        <v>478.4</v>
      </c>
      <c r="D1145" s="6">
        <f>D1146+D1147+D1148+D1154</f>
        <v>478.4</v>
      </c>
      <c r="E1145" s="6">
        <f t="shared" si="1079"/>
        <v>0</v>
      </c>
      <c r="F1145" s="6">
        <f t="shared" si="1126"/>
        <v>0</v>
      </c>
      <c r="G1145" s="6">
        <f t="shared" si="1127"/>
        <v>0</v>
      </c>
      <c r="H1145" s="6">
        <f t="shared" si="1128"/>
        <v>0</v>
      </c>
      <c r="I1145" s="6">
        <f t="shared" si="1129"/>
        <v>0</v>
      </c>
      <c r="J1145" s="6">
        <f t="shared" si="1130"/>
        <v>0</v>
      </c>
      <c r="K1145" s="10"/>
    </row>
    <row r="1146" spans="1:11">
      <c r="A1146" s="8">
        <v>1141</v>
      </c>
      <c r="B1146" s="13" t="s">
        <v>2</v>
      </c>
      <c r="C1146" s="6">
        <f t="shared" si="1077"/>
        <v>0</v>
      </c>
      <c r="D1146" s="6">
        <f t="shared" si="1078"/>
        <v>0</v>
      </c>
      <c r="E1146" s="6">
        <f t="shared" si="1079"/>
        <v>0</v>
      </c>
      <c r="F1146" s="6">
        <f t="shared" si="1126"/>
        <v>0</v>
      </c>
      <c r="G1146" s="6">
        <f t="shared" si="1127"/>
        <v>0</v>
      </c>
      <c r="H1146" s="6">
        <f t="shared" si="1128"/>
        <v>0</v>
      </c>
      <c r="I1146" s="6">
        <f t="shared" si="1129"/>
        <v>0</v>
      </c>
      <c r="J1146" s="6">
        <f t="shared" si="1130"/>
        <v>0</v>
      </c>
      <c r="K1146" s="10"/>
    </row>
    <row r="1147" spans="1:11">
      <c r="A1147" s="8">
        <v>1142</v>
      </c>
      <c r="B1147" s="10" t="s">
        <v>49</v>
      </c>
      <c r="C1147" s="6">
        <f t="shared" si="1077"/>
        <v>0</v>
      </c>
      <c r="D1147" s="6">
        <f t="shared" si="1078"/>
        <v>0</v>
      </c>
      <c r="E1147" s="6">
        <f t="shared" si="1079"/>
        <v>0</v>
      </c>
      <c r="F1147" s="6">
        <f t="shared" si="1126"/>
        <v>0</v>
      </c>
      <c r="G1147" s="6">
        <f t="shared" si="1127"/>
        <v>0</v>
      </c>
      <c r="H1147" s="6">
        <f t="shared" si="1128"/>
        <v>0</v>
      </c>
      <c r="I1147" s="6">
        <f t="shared" si="1129"/>
        <v>0</v>
      </c>
      <c r="J1147" s="6">
        <f t="shared" si="1130"/>
        <v>0</v>
      </c>
      <c r="K1147" s="10"/>
    </row>
    <row r="1148" spans="1:11">
      <c r="A1148" s="8">
        <v>1143</v>
      </c>
      <c r="B1148" s="10" t="s">
        <v>50</v>
      </c>
      <c r="C1148" s="6">
        <f t="shared" si="1077"/>
        <v>478.4</v>
      </c>
      <c r="D1148" s="6">
        <f>490-11.6</f>
        <v>478.4</v>
      </c>
      <c r="E1148" s="6">
        <f t="shared" si="1079"/>
        <v>0</v>
      </c>
      <c r="F1148" s="6">
        <f t="shared" si="1126"/>
        <v>0</v>
      </c>
      <c r="G1148" s="6">
        <f t="shared" si="1127"/>
        <v>0</v>
      </c>
      <c r="H1148" s="6">
        <f t="shared" si="1128"/>
        <v>0</v>
      </c>
      <c r="I1148" s="6">
        <f t="shared" si="1129"/>
        <v>0</v>
      </c>
      <c r="J1148" s="6">
        <f t="shared" si="1130"/>
        <v>0</v>
      </c>
      <c r="K1148" s="10"/>
    </row>
    <row r="1149" spans="1:11">
      <c r="A1149" s="8">
        <v>1144</v>
      </c>
      <c r="B1149" s="10" t="s">
        <v>21</v>
      </c>
      <c r="C1149" s="6">
        <v>0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10"/>
    </row>
    <row r="1150" spans="1:11" ht="25.5">
      <c r="A1150" s="8">
        <v>1145</v>
      </c>
      <c r="B1150" s="13" t="s">
        <v>332</v>
      </c>
      <c r="C1150" s="6">
        <f>D1150+E1150+F1150+G1150+H1150+I1150+J1150</f>
        <v>2104.8000000000002</v>
      </c>
      <c r="D1150" s="6">
        <f>D1151+D1152+D1153+D1154</f>
        <v>2104.8000000000002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10"/>
    </row>
    <row r="1151" spans="1:11">
      <c r="A1151" s="8">
        <v>1146</v>
      </c>
      <c r="B1151" s="10" t="s">
        <v>2</v>
      </c>
      <c r="C1151" s="6">
        <v>0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10"/>
    </row>
    <row r="1152" spans="1:11">
      <c r="A1152" s="8">
        <v>1147</v>
      </c>
      <c r="B1152" s="10" t="s">
        <v>328</v>
      </c>
      <c r="C1152" s="6">
        <v>0</v>
      </c>
      <c r="D1152" s="6">
        <f>342+1.1+1741.7</f>
        <v>2084.8000000000002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10"/>
    </row>
    <row r="1153" spans="1:11">
      <c r="A1153" s="8">
        <v>1148</v>
      </c>
      <c r="B1153" s="10" t="s">
        <v>50</v>
      </c>
      <c r="C1153" s="6">
        <f>D1153+E1153+F1153+G1153+H1153+I1153+J1153</f>
        <v>20</v>
      </c>
      <c r="D1153" s="6">
        <f>20</f>
        <v>20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10"/>
    </row>
    <row r="1154" spans="1:11">
      <c r="A1154" s="8">
        <v>1149</v>
      </c>
      <c r="B1154" s="10" t="s">
        <v>21</v>
      </c>
      <c r="C1154" s="6">
        <f t="shared" si="1077"/>
        <v>0</v>
      </c>
      <c r="D1154" s="6">
        <f t="shared" si="1078"/>
        <v>0</v>
      </c>
      <c r="E1154" s="6">
        <f t="shared" si="1079"/>
        <v>0</v>
      </c>
      <c r="F1154" s="6">
        <f t="shared" si="1126"/>
        <v>0</v>
      </c>
      <c r="G1154" s="6">
        <f t="shared" si="1127"/>
        <v>0</v>
      </c>
      <c r="H1154" s="6">
        <f t="shared" si="1128"/>
        <v>0</v>
      </c>
      <c r="I1154" s="6">
        <f t="shared" si="1129"/>
        <v>0</v>
      </c>
      <c r="J1154" s="6">
        <f t="shared" si="1130"/>
        <v>0</v>
      </c>
      <c r="K1154" s="10"/>
    </row>
    <row r="1155" spans="1:11" ht="67.5" customHeight="1">
      <c r="A1155" s="8">
        <v>1150</v>
      </c>
      <c r="B1155" s="12" t="s">
        <v>325</v>
      </c>
      <c r="C1155" s="5">
        <f t="shared" si="1077"/>
        <v>2293.1</v>
      </c>
      <c r="D1155" s="5">
        <f>D1157+D1158+D1159</f>
        <v>322</v>
      </c>
      <c r="E1155" s="5">
        <f>E1157+E1158+E1159</f>
        <v>317.3</v>
      </c>
      <c r="F1155" s="5">
        <f t="shared" ref="F1155:J1155" si="1131">F1157+F1158+F1159</f>
        <v>317.3</v>
      </c>
      <c r="G1155" s="5">
        <f t="shared" si="1131"/>
        <v>315</v>
      </c>
      <c r="H1155" s="5">
        <f t="shared" si="1131"/>
        <v>340.5</v>
      </c>
      <c r="I1155" s="5">
        <f t="shared" si="1131"/>
        <v>340.5</v>
      </c>
      <c r="J1155" s="5">
        <f t="shared" si="1131"/>
        <v>340.5</v>
      </c>
      <c r="K1155" s="10">
        <v>92</v>
      </c>
    </row>
    <row r="1156" spans="1:11">
      <c r="A1156" s="8">
        <v>1151</v>
      </c>
      <c r="B1156" s="10" t="s">
        <v>2</v>
      </c>
      <c r="C1156" s="6">
        <f t="shared" si="1077"/>
        <v>0</v>
      </c>
      <c r="D1156" s="6">
        <f t="shared" ref="D1156" si="1132">E1156+F1156+G1156+H1156+I1156+J1156+K1156</f>
        <v>0</v>
      </c>
      <c r="E1156" s="6">
        <f t="shared" ref="E1156" si="1133">F1156+G1156+H1156+I1156+J1156+K1156+L1156</f>
        <v>0</v>
      </c>
      <c r="F1156" s="6">
        <f t="shared" ref="F1156" si="1134">G1156+H1156+I1156+J1156+K1156+L1156+M1156</f>
        <v>0</v>
      </c>
      <c r="G1156" s="6">
        <f t="shared" ref="G1156" si="1135">H1156+I1156+J1156+K1156+L1156+M1156+N1156</f>
        <v>0</v>
      </c>
      <c r="H1156" s="6">
        <f t="shared" ref="H1156" si="1136">I1156+J1156+K1156+L1156+M1156+N1156+O1156</f>
        <v>0</v>
      </c>
      <c r="I1156" s="6">
        <f t="shared" ref="I1156" si="1137">J1156+K1156+L1156+M1156+N1156+O1156+P1156</f>
        <v>0</v>
      </c>
      <c r="J1156" s="6">
        <f t="shared" ref="J1156" si="1138">K1156+L1156+M1156+N1156+O1156+P1156+Q1156</f>
        <v>0</v>
      </c>
      <c r="K1156" s="10"/>
    </row>
    <row r="1157" spans="1:11">
      <c r="A1157" s="8">
        <v>1152</v>
      </c>
      <c r="B1157" s="10" t="s">
        <v>49</v>
      </c>
      <c r="C1157" s="6">
        <f t="shared" si="1077"/>
        <v>2293.1</v>
      </c>
      <c r="D1157" s="6">
        <v>322</v>
      </c>
      <c r="E1157" s="6">
        <v>317.3</v>
      </c>
      <c r="F1157" s="6">
        <v>317.3</v>
      </c>
      <c r="G1157" s="6">
        <v>315</v>
      </c>
      <c r="H1157" s="6">
        <v>340.5</v>
      </c>
      <c r="I1157" s="6">
        <v>340.5</v>
      </c>
      <c r="J1157" s="6">
        <v>340.5</v>
      </c>
      <c r="K1157" s="10"/>
    </row>
    <row r="1158" spans="1:11">
      <c r="A1158" s="8">
        <v>1153</v>
      </c>
      <c r="B1158" s="10" t="s">
        <v>50</v>
      </c>
      <c r="C1158" s="6">
        <f t="shared" si="1077"/>
        <v>0</v>
      </c>
      <c r="D1158" s="6">
        <f t="shared" si="1078"/>
        <v>0</v>
      </c>
      <c r="E1158" s="6">
        <f t="shared" si="1079"/>
        <v>0</v>
      </c>
      <c r="F1158" s="6">
        <f t="shared" ref="F1158:F1159" si="1139">G1158+H1158+I1158+J1158+K1158+L1158+M1158</f>
        <v>0</v>
      </c>
      <c r="G1158" s="6">
        <f t="shared" ref="G1158:G1159" si="1140">H1158+I1158+J1158+K1158+L1158+M1158+N1158</f>
        <v>0</v>
      </c>
      <c r="H1158" s="6">
        <f t="shared" ref="H1158:H1159" si="1141">I1158+J1158+K1158+L1158+M1158+N1158+O1158</f>
        <v>0</v>
      </c>
      <c r="I1158" s="6">
        <f t="shared" ref="I1158:I1159" si="1142">J1158+K1158+L1158+M1158+N1158+O1158+P1158</f>
        <v>0</v>
      </c>
      <c r="J1158" s="6">
        <f t="shared" ref="J1158:J1159" si="1143">K1158+L1158+M1158+N1158+O1158+P1158+Q1158</f>
        <v>0</v>
      </c>
      <c r="K1158" s="10"/>
    </row>
    <row r="1159" spans="1:11">
      <c r="A1159" s="8">
        <v>1154</v>
      </c>
      <c r="B1159" s="10" t="s">
        <v>21</v>
      </c>
      <c r="C1159" s="6">
        <f t="shared" si="1077"/>
        <v>0</v>
      </c>
      <c r="D1159" s="6">
        <f t="shared" si="1078"/>
        <v>0</v>
      </c>
      <c r="E1159" s="6">
        <f t="shared" si="1079"/>
        <v>0</v>
      </c>
      <c r="F1159" s="6">
        <f t="shared" si="1139"/>
        <v>0</v>
      </c>
      <c r="G1159" s="6">
        <f t="shared" si="1140"/>
        <v>0</v>
      </c>
      <c r="H1159" s="6">
        <f t="shared" si="1141"/>
        <v>0</v>
      </c>
      <c r="I1159" s="6">
        <f t="shared" si="1142"/>
        <v>0</v>
      </c>
      <c r="J1159" s="6">
        <f t="shared" si="1143"/>
        <v>0</v>
      </c>
      <c r="K1159" s="10"/>
    </row>
    <row r="1160" spans="1:11">
      <c r="A1160" s="8">
        <v>1155</v>
      </c>
      <c r="B1160" s="116" t="s">
        <v>364</v>
      </c>
      <c r="C1160" s="117"/>
      <c r="D1160" s="117"/>
      <c r="E1160" s="117"/>
      <c r="F1160" s="117"/>
      <c r="G1160" s="117"/>
      <c r="H1160" s="117"/>
      <c r="I1160" s="117"/>
      <c r="J1160" s="118"/>
      <c r="K1160" s="3"/>
    </row>
    <row r="1161" spans="1:11" ht="24.75">
      <c r="A1161" s="8">
        <v>1156</v>
      </c>
      <c r="B1161" s="120" t="s">
        <v>370</v>
      </c>
      <c r="C1161" s="121">
        <v>0</v>
      </c>
      <c r="D1161" s="121">
        <v>0</v>
      </c>
      <c r="E1161" s="121">
        <v>0</v>
      </c>
      <c r="F1161" s="121">
        <v>0</v>
      </c>
      <c r="G1161" s="121">
        <v>0</v>
      </c>
      <c r="H1161" s="121">
        <v>0</v>
      </c>
      <c r="I1161" s="121">
        <v>0</v>
      </c>
      <c r="J1161" s="121">
        <v>0</v>
      </c>
      <c r="K1161" s="3"/>
    </row>
    <row r="1162" spans="1:11">
      <c r="A1162" s="8"/>
      <c r="B1162" s="10" t="s">
        <v>2</v>
      </c>
      <c r="C1162" s="121">
        <v>0</v>
      </c>
      <c r="D1162" s="121">
        <v>0</v>
      </c>
      <c r="E1162" s="121">
        <v>0</v>
      </c>
      <c r="F1162" s="121">
        <v>0</v>
      </c>
      <c r="G1162" s="121">
        <v>0</v>
      </c>
      <c r="H1162" s="121">
        <v>0</v>
      </c>
      <c r="I1162" s="121">
        <v>0</v>
      </c>
      <c r="J1162" s="121">
        <v>0</v>
      </c>
      <c r="K1162" s="3"/>
    </row>
    <row r="1163" spans="1:11">
      <c r="A1163" s="8"/>
      <c r="B1163" s="10" t="s">
        <v>49</v>
      </c>
      <c r="C1163" s="121">
        <v>0</v>
      </c>
      <c r="D1163" s="121">
        <v>0</v>
      </c>
      <c r="E1163" s="121">
        <v>0</v>
      </c>
      <c r="F1163" s="121">
        <v>0</v>
      </c>
      <c r="G1163" s="121">
        <v>0</v>
      </c>
      <c r="H1163" s="121">
        <v>0</v>
      </c>
      <c r="I1163" s="121">
        <v>0</v>
      </c>
      <c r="J1163" s="121">
        <v>0</v>
      </c>
      <c r="K1163" s="3"/>
    </row>
    <row r="1164" spans="1:11">
      <c r="A1164" s="8"/>
      <c r="B1164" s="10" t="s">
        <v>50</v>
      </c>
      <c r="C1164" s="121">
        <v>0</v>
      </c>
      <c r="D1164" s="121">
        <v>0</v>
      </c>
      <c r="E1164" s="121">
        <v>0</v>
      </c>
      <c r="F1164" s="121">
        <v>0</v>
      </c>
      <c r="G1164" s="121">
        <v>0</v>
      </c>
      <c r="H1164" s="121">
        <v>0</v>
      </c>
      <c r="I1164" s="121">
        <v>0</v>
      </c>
      <c r="J1164" s="121">
        <v>0</v>
      </c>
      <c r="K1164" s="3"/>
    </row>
    <row r="1165" spans="1:11">
      <c r="A1165" s="8"/>
      <c r="B1165" s="10" t="s">
        <v>21</v>
      </c>
      <c r="C1165" s="121">
        <v>0</v>
      </c>
      <c r="D1165" s="121">
        <v>0</v>
      </c>
      <c r="E1165" s="121">
        <v>0</v>
      </c>
      <c r="F1165" s="121">
        <v>0</v>
      </c>
      <c r="G1165" s="121">
        <v>0</v>
      </c>
      <c r="H1165" s="121">
        <v>0</v>
      </c>
      <c r="I1165" s="121">
        <v>0</v>
      </c>
      <c r="J1165" s="121">
        <v>0</v>
      </c>
      <c r="K1165" s="3"/>
    </row>
    <row r="1166" spans="1:11" ht="60.75">
      <c r="A1166" s="8">
        <v>1157</v>
      </c>
      <c r="B1166" s="119" t="s">
        <v>365</v>
      </c>
      <c r="C1166" s="121">
        <v>0</v>
      </c>
      <c r="D1166" s="121">
        <v>0</v>
      </c>
      <c r="E1166" s="121">
        <v>0</v>
      </c>
      <c r="F1166" s="121">
        <v>0</v>
      </c>
      <c r="G1166" s="121">
        <v>0</v>
      </c>
      <c r="H1166" s="121">
        <v>0</v>
      </c>
      <c r="I1166" s="121">
        <v>0</v>
      </c>
      <c r="J1166" s="121">
        <v>0</v>
      </c>
      <c r="K1166" s="3"/>
    </row>
    <row r="1167" spans="1:11">
      <c r="A1167" s="8">
        <v>1158</v>
      </c>
      <c r="B1167" s="10" t="s">
        <v>2</v>
      </c>
      <c r="C1167" s="121">
        <v>0</v>
      </c>
      <c r="D1167" s="121">
        <v>0</v>
      </c>
      <c r="E1167" s="121">
        <v>0</v>
      </c>
      <c r="F1167" s="121">
        <v>0</v>
      </c>
      <c r="G1167" s="121">
        <v>0</v>
      </c>
      <c r="H1167" s="121">
        <v>0</v>
      </c>
      <c r="I1167" s="121">
        <v>0</v>
      </c>
      <c r="J1167" s="121">
        <v>0</v>
      </c>
      <c r="K1167" s="3"/>
    </row>
    <row r="1168" spans="1:11">
      <c r="A1168" s="8">
        <v>1159</v>
      </c>
      <c r="B1168" s="10" t="s">
        <v>49</v>
      </c>
      <c r="C1168" s="121">
        <v>0</v>
      </c>
      <c r="D1168" s="121">
        <v>0</v>
      </c>
      <c r="E1168" s="121">
        <v>0</v>
      </c>
      <c r="F1168" s="121">
        <v>0</v>
      </c>
      <c r="G1168" s="121">
        <v>0</v>
      </c>
      <c r="H1168" s="121">
        <v>0</v>
      </c>
      <c r="I1168" s="121">
        <v>0</v>
      </c>
      <c r="J1168" s="121">
        <v>0</v>
      </c>
      <c r="K1168" s="3"/>
    </row>
    <row r="1169" spans="1:11">
      <c r="A1169" s="8">
        <v>1160</v>
      </c>
      <c r="B1169" s="10" t="s">
        <v>50</v>
      </c>
      <c r="C1169" s="121">
        <v>0</v>
      </c>
      <c r="D1169" s="121">
        <v>0</v>
      </c>
      <c r="E1169" s="121">
        <v>0</v>
      </c>
      <c r="F1169" s="121">
        <v>0</v>
      </c>
      <c r="G1169" s="121">
        <v>0</v>
      </c>
      <c r="H1169" s="121">
        <v>0</v>
      </c>
      <c r="I1169" s="121">
        <v>0</v>
      </c>
      <c r="J1169" s="121">
        <v>0</v>
      </c>
      <c r="K1169" s="3"/>
    </row>
    <row r="1170" spans="1:11">
      <c r="A1170" s="8">
        <v>1161</v>
      </c>
      <c r="B1170" s="10" t="s">
        <v>21</v>
      </c>
      <c r="C1170" s="121">
        <v>0</v>
      </c>
      <c r="D1170" s="121">
        <v>0</v>
      </c>
      <c r="E1170" s="121">
        <v>0</v>
      </c>
      <c r="F1170" s="121">
        <v>0</v>
      </c>
      <c r="G1170" s="121">
        <v>0</v>
      </c>
      <c r="H1170" s="121">
        <v>0</v>
      </c>
      <c r="I1170" s="121">
        <v>0</v>
      </c>
      <c r="J1170" s="121">
        <v>0</v>
      </c>
      <c r="K1170" s="3"/>
    </row>
    <row r="1171" spans="1:11" ht="36.75">
      <c r="A1171" s="8">
        <v>1162</v>
      </c>
      <c r="B1171" s="119" t="s">
        <v>366</v>
      </c>
      <c r="C1171" s="121">
        <v>0</v>
      </c>
      <c r="D1171" s="121">
        <v>0</v>
      </c>
      <c r="E1171" s="121">
        <v>0</v>
      </c>
      <c r="F1171" s="121">
        <v>0</v>
      </c>
      <c r="G1171" s="121">
        <v>0</v>
      </c>
      <c r="H1171" s="121">
        <v>0</v>
      </c>
      <c r="I1171" s="121">
        <v>0</v>
      </c>
      <c r="J1171" s="121">
        <v>0</v>
      </c>
      <c r="K1171" s="3"/>
    </row>
    <row r="1172" spans="1:11">
      <c r="A1172" s="8">
        <v>1163</v>
      </c>
      <c r="B1172" s="10" t="s">
        <v>2</v>
      </c>
      <c r="C1172" s="121">
        <v>0</v>
      </c>
      <c r="D1172" s="121">
        <v>0</v>
      </c>
      <c r="E1172" s="121">
        <v>0</v>
      </c>
      <c r="F1172" s="121">
        <v>0</v>
      </c>
      <c r="G1172" s="121">
        <v>0</v>
      </c>
      <c r="H1172" s="121">
        <v>0</v>
      </c>
      <c r="I1172" s="121">
        <v>0</v>
      </c>
      <c r="J1172" s="121">
        <v>0</v>
      </c>
      <c r="K1172" s="3"/>
    </row>
    <row r="1173" spans="1:11">
      <c r="A1173" s="8">
        <v>1164</v>
      </c>
      <c r="B1173" s="10" t="s">
        <v>49</v>
      </c>
      <c r="C1173" s="121">
        <v>0</v>
      </c>
      <c r="D1173" s="121">
        <v>0</v>
      </c>
      <c r="E1173" s="121">
        <v>0</v>
      </c>
      <c r="F1173" s="121">
        <v>0</v>
      </c>
      <c r="G1173" s="121">
        <v>0</v>
      </c>
      <c r="H1173" s="121">
        <v>0</v>
      </c>
      <c r="I1173" s="121">
        <v>0</v>
      </c>
      <c r="J1173" s="121">
        <v>0</v>
      </c>
      <c r="K1173" s="3"/>
    </row>
    <row r="1174" spans="1:11">
      <c r="A1174" s="8">
        <v>1165</v>
      </c>
      <c r="B1174" s="10" t="s">
        <v>50</v>
      </c>
      <c r="C1174" s="121">
        <v>0</v>
      </c>
      <c r="D1174" s="121">
        <v>0</v>
      </c>
      <c r="E1174" s="121">
        <v>0</v>
      </c>
      <c r="F1174" s="121">
        <v>0</v>
      </c>
      <c r="G1174" s="121">
        <v>0</v>
      </c>
      <c r="H1174" s="121">
        <v>0</v>
      </c>
      <c r="I1174" s="121">
        <v>0</v>
      </c>
      <c r="J1174" s="121">
        <v>0</v>
      </c>
      <c r="K1174" s="3"/>
    </row>
    <row r="1175" spans="1:11">
      <c r="A1175" s="8">
        <v>1166</v>
      </c>
      <c r="B1175" s="10" t="s">
        <v>21</v>
      </c>
      <c r="C1175" s="121">
        <v>0</v>
      </c>
      <c r="D1175" s="121">
        <v>0</v>
      </c>
      <c r="E1175" s="121">
        <v>0</v>
      </c>
      <c r="F1175" s="121">
        <v>0</v>
      </c>
      <c r="G1175" s="121">
        <v>0</v>
      </c>
      <c r="H1175" s="121">
        <v>0</v>
      </c>
      <c r="I1175" s="121">
        <v>0</v>
      </c>
      <c r="J1175" s="121">
        <v>0</v>
      </c>
      <c r="K1175" s="3"/>
    </row>
    <row r="1176" spans="1:11" ht="26.25" customHeight="1">
      <c r="A1176" s="8">
        <v>1167</v>
      </c>
      <c r="B1176" s="119" t="s">
        <v>367</v>
      </c>
      <c r="C1176" s="121">
        <v>0</v>
      </c>
      <c r="D1176" s="121">
        <v>0</v>
      </c>
      <c r="E1176" s="121">
        <v>0</v>
      </c>
      <c r="F1176" s="121">
        <v>0</v>
      </c>
      <c r="G1176" s="121">
        <v>0</v>
      </c>
      <c r="H1176" s="121">
        <v>0</v>
      </c>
      <c r="I1176" s="121">
        <v>0</v>
      </c>
      <c r="J1176" s="121">
        <v>0</v>
      </c>
      <c r="K1176" s="3"/>
    </row>
    <row r="1177" spans="1:11">
      <c r="A1177" s="8">
        <v>1168</v>
      </c>
      <c r="B1177" s="10" t="s">
        <v>2</v>
      </c>
      <c r="C1177" s="121">
        <v>0</v>
      </c>
      <c r="D1177" s="121">
        <v>0</v>
      </c>
      <c r="E1177" s="121">
        <v>0</v>
      </c>
      <c r="F1177" s="121">
        <v>0</v>
      </c>
      <c r="G1177" s="121">
        <v>0</v>
      </c>
      <c r="H1177" s="121">
        <v>0</v>
      </c>
      <c r="I1177" s="121">
        <v>0</v>
      </c>
      <c r="J1177" s="121">
        <v>0</v>
      </c>
      <c r="K1177" s="3"/>
    </row>
    <row r="1178" spans="1:11">
      <c r="A1178" s="8">
        <v>1169</v>
      </c>
      <c r="B1178" s="10" t="s">
        <v>49</v>
      </c>
      <c r="C1178" s="121">
        <v>0</v>
      </c>
      <c r="D1178" s="121">
        <v>0</v>
      </c>
      <c r="E1178" s="121">
        <v>0</v>
      </c>
      <c r="F1178" s="121">
        <v>0</v>
      </c>
      <c r="G1178" s="121">
        <v>0</v>
      </c>
      <c r="H1178" s="121">
        <v>0</v>
      </c>
      <c r="I1178" s="121">
        <v>0</v>
      </c>
      <c r="J1178" s="121">
        <v>0</v>
      </c>
      <c r="K1178" s="3"/>
    </row>
    <row r="1179" spans="1:11">
      <c r="A1179" s="8">
        <v>1170</v>
      </c>
      <c r="B1179" s="10" t="s">
        <v>50</v>
      </c>
      <c r="C1179" s="121">
        <v>0</v>
      </c>
      <c r="D1179" s="121">
        <v>0</v>
      </c>
      <c r="E1179" s="121">
        <v>0</v>
      </c>
      <c r="F1179" s="121">
        <v>0</v>
      </c>
      <c r="G1179" s="121">
        <v>0</v>
      </c>
      <c r="H1179" s="121">
        <v>0</v>
      </c>
      <c r="I1179" s="121">
        <v>0</v>
      </c>
      <c r="J1179" s="121">
        <v>0</v>
      </c>
      <c r="K1179" s="3"/>
    </row>
    <row r="1180" spans="1:11">
      <c r="A1180" s="8">
        <v>1171</v>
      </c>
      <c r="B1180" s="10" t="s">
        <v>21</v>
      </c>
      <c r="C1180" s="121">
        <v>0</v>
      </c>
      <c r="D1180" s="121">
        <v>0</v>
      </c>
      <c r="E1180" s="121">
        <v>0</v>
      </c>
      <c r="F1180" s="121">
        <v>0</v>
      </c>
      <c r="G1180" s="121">
        <v>0</v>
      </c>
      <c r="H1180" s="121">
        <v>0</v>
      </c>
      <c r="I1180" s="121">
        <v>0</v>
      </c>
      <c r="J1180" s="121">
        <v>0</v>
      </c>
      <c r="K1180" s="3"/>
    </row>
    <row r="1181" spans="1:11" ht="24.75">
      <c r="A1181" s="8">
        <v>1172</v>
      </c>
      <c r="B1181" s="119" t="s">
        <v>368</v>
      </c>
      <c r="C1181" s="121">
        <v>0</v>
      </c>
      <c r="D1181" s="121">
        <v>0</v>
      </c>
      <c r="E1181" s="121">
        <v>0</v>
      </c>
      <c r="F1181" s="121">
        <v>0</v>
      </c>
      <c r="G1181" s="121">
        <v>0</v>
      </c>
      <c r="H1181" s="121">
        <v>0</v>
      </c>
      <c r="I1181" s="121">
        <v>0</v>
      </c>
      <c r="J1181" s="121">
        <v>0</v>
      </c>
      <c r="K1181" s="3"/>
    </row>
    <row r="1182" spans="1:11">
      <c r="A1182" s="8">
        <v>1173</v>
      </c>
      <c r="B1182" s="10" t="s">
        <v>2</v>
      </c>
      <c r="C1182" s="121">
        <v>0</v>
      </c>
      <c r="D1182" s="121">
        <v>0</v>
      </c>
      <c r="E1182" s="121">
        <v>0</v>
      </c>
      <c r="F1182" s="121">
        <v>0</v>
      </c>
      <c r="G1182" s="121">
        <v>0</v>
      </c>
      <c r="H1182" s="121">
        <v>0</v>
      </c>
      <c r="I1182" s="121">
        <v>0</v>
      </c>
      <c r="J1182" s="121">
        <v>0</v>
      </c>
      <c r="K1182" s="3"/>
    </row>
    <row r="1183" spans="1:11">
      <c r="A1183" s="8">
        <v>1174</v>
      </c>
      <c r="B1183" s="10" t="s">
        <v>49</v>
      </c>
      <c r="C1183" s="121">
        <v>0</v>
      </c>
      <c r="D1183" s="121">
        <v>0</v>
      </c>
      <c r="E1183" s="121">
        <v>0</v>
      </c>
      <c r="F1183" s="121">
        <v>0</v>
      </c>
      <c r="G1183" s="121">
        <v>0</v>
      </c>
      <c r="H1183" s="121">
        <v>0</v>
      </c>
      <c r="I1183" s="121">
        <v>0</v>
      </c>
      <c r="J1183" s="121">
        <v>0</v>
      </c>
      <c r="K1183" s="3"/>
    </row>
    <row r="1184" spans="1:11">
      <c r="A1184" s="8">
        <v>1175</v>
      </c>
      <c r="B1184" s="10" t="s">
        <v>50</v>
      </c>
      <c r="C1184" s="121">
        <v>0</v>
      </c>
      <c r="D1184" s="121">
        <v>0</v>
      </c>
      <c r="E1184" s="121">
        <v>0</v>
      </c>
      <c r="F1184" s="121">
        <v>0</v>
      </c>
      <c r="G1184" s="121">
        <v>0</v>
      </c>
      <c r="H1184" s="121">
        <v>0</v>
      </c>
      <c r="I1184" s="121">
        <v>0</v>
      </c>
      <c r="J1184" s="121">
        <v>0</v>
      </c>
      <c r="K1184" s="3"/>
    </row>
    <row r="1185" spans="1:11">
      <c r="A1185" s="8">
        <v>1176</v>
      </c>
      <c r="B1185" s="10" t="s">
        <v>21</v>
      </c>
      <c r="C1185" s="121">
        <v>0</v>
      </c>
      <c r="D1185" s="121">
        <v>0</v>
      </c>
      <c r="E1185" s="121">
        <v>0</v>
      </c>
      <c r="F1185" s="121">
        <v>0</v>
      </c>
      <c r="G1185" s="121">
        <v>0</v>
      </c>
      <c r="H1185" s="121">
        <v>0</v>
      </c>
      <c r="I1185" s="121">
        <v>0</v>
      </c>
      <c r="J1185" s="121">
        <v>0</v>
      </c>
      <c r="K1185" s="3"/>
    </row>
    <row r="1186" spans="1:11" ht="24.75">
      <c r="A1186" s="8">
        <v>1177</v>
      </c>
      <c r="B1186" s="119" t="s">
        <v>369</v>
      </c>
      <c r="C1186" s="121">
        <v>0</v>
      </c>
      <c r="D1186" s="121">
        <v>0</v>
      </c>
      <c r="E1186" s="121">
        <v>0</v>
      </c>
      <c r="F1186" s="121">
        <v>0</v>
      </c>
      <c r="G1186" s="121">
        <v>0</v>
      </c>
      <c r="H1186" s="121">
        <v>0</v>
      </c>
      <c r="I1186" s="121">
        <v>0</v>
      </c>
      <c r="J1186" s="121">
        <v>0</v>
      </c>
      <c r="K1186" s="3"/>
    </row>
    <row r="1187" spans="1:11">
      <c r="A1187" s="8">
        <v>1178</v>
      </c>
      <c r="B1187" s="10" t="s">
        <v>2</v>
      </c>
      <c r="C1187" s="121">
        <v>0</v>
      </c>
      <c r="D1187" s="121">
        <v>0</v>
      </c>
      <c r="E1187" s="121">
        <v>0</v>
      </c>
      <c r="F1187" s="121">
        <v>0</v>
      </c>
      <c r="G1187" s="121">
        <v>0</v>
      </c>
      <c r="H1187" s="121">
        <v>0</v>
      </c>
      <c r="I1187" s="121">
        <v>0</v>
      </c>
      <c r="J1187" s="121">
        <v>0</v>
      </c>
      <c r="K1187" s="3"/>
    </row>
    <row r="1188" spans="1:11">
      <c r="A1188" s="8">
        <v>1179</v>
      </c>
      <c r="B1188" s="10" t="s">
        <v>49</v>
      </c>
      <c r="C1188" s="121">
        <v>0</v>
      </c>
      <c r="D1188" s="121">
        <v>0</v>
      </c>
      <c r="E1188" s="121">
        <v>0</v>
      </c>
      <c r="F1188" s="121">
        <v>0</v>
      </c>
      <c r="G1188" s="121">
        <v>0</v>
      </c>
      <c r="H1188" s="121">
        <v>0</v>
      </c>
      <c r="I1188" s="121">
        <v>0</v>
      </c>
      <c r="J1188" s="121">
        <v>0</v>
      </c>
      <c r="K1188" s="3"/>
    </row>
    <row r="1189" spans="1:11">
      <c r="A1189" s="8">
        <v>1180</v>
      </c>
      <c r="B1189" s="10" t="s">
        <v>50</v>
      </c>
      <c r="C1189" s="121">
        <v>0</v>
      </c>
      <c r="D1189" s="121">
        <v>0</v>
      </c>
      <c r="E1189" s="121">
        <v>0</v>
      </c>
      <c r="F1189" s="121">
        <v>0</v>
      </c>
      <c r="G1189" s="121">
        <v>0</v>
      </c>
      <c r="H1189" s="121">
        <v>0</v>
      </c>
      <c r="I1189" s="121">
        <v>0</v>
      </c>
      <c r="J1189" s="121">
        <v>0</v>
      </c>
      <c r="K1189" s="3"/>
    </row>
    <row r="1190" spans="1:11">
      <c r="A1190" s="8">
        <v>1181</v>
      </c>
      <c r="B1190" s="10" t="s">
        <v>21</v>
      </c>
      <c r="C1190" s="121">
        <v>0</v>
      </c>
      <c r="D1190" s="121">
        <v>0</v>
      </c>
      <c r="E1190" s="121">
        <v>0</v>
      </c>
      <c r="F1190" s="121">
        <v>0</v>
      </c>
      <c r="G1190" s="121">
        <v>0</v>
      </c>
      <c r="H1190" s="121">
        <v>0</v>
      </c>
      <c r="I1190" s="121">
        <v>0</v>
      </c>
      <c r="J1190" s="121">
        <v>0</v>
      </c>
      <c r="K1190" s="3"/>
    </row>
  </sheetData>
  <mergeCells count="16">
    <mergeCell ref="B1160:J1160"/>
    <mergeCell ref="H1:K1"/>
    <mergeCell ref="B512:K512"/>
    <mergeCell ref="B433:K433"/>
    <mergeCell ref="B1023:K1023"/>
    <mergeCell ref="B977:K977"/>
    <mergeCell ref="B847:K847"/>
    <mergeCell ref="B668:K668"/>
    <mergeCell ref="B564:K564"/>
    <mergeCell ref="B21:K21"/>
    <mergeCell ref="B282:K282"/>
    <mergeCell ref="A2:K2"/>
    <mergeCell ref="A3:A4"/>
    <mergeCell ref="C3:J3"/>
    <mergeCell ref="B3:B5"/>
    <mergeCell ref="B1:D1"/>
  </mergeCells>
  <pageMargins left="0.70866141732283472" right="0.19685039370078741" top="0.23622047244094491" bottom="0.39370078740157483" header="0.31496062992125984" footer="0.31496062992125984"/>
  <pageSetup paperSize="9" scale="81" fitToHeight="100" orientation="landscape" r:id="rId1"/>
  <rowBreaks count="4" manualBreakCount="4">
    <brk id="33" max="10" man="1"/>
    <brk id="70" max="10" man="1"/>
    <brk id="284" max="10" man="1"/>
    <brk id="4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85" t="s">
        <v>169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 customHeight="1">
      <c r="A7" s="87" t="s">
        <v>170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15.7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5.75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38.25" customHeight="1">
      <c r="A10" s="90"/>
      <c r="B10" s="90" t="s">
        <v>171</v>
      </c>
      <c r="C10" s="90" t="s">
        <v>172</v>
      </c>
      <c r="D10" s="93" t="s">
        <v>173</v>
      </c>
      <c r="E10" s="94"/>
      <c r="F10" s="94"/>
      <c r="G10" s="94"/>
      <c r="H10" s="94"/>
      <c r="I10" s="94"/>
      <c r="J10" s="95"/>
      <c r="K10" s="90" t="s">
        <v>174</v>
      </c>
    </row>
    <row r="11" spans="1:11" ht="15" customHeight="1">
      <c r="A11" s="91"/>
      <c r="B11" s="91"/>
      <c r="C11" s="91"/>
      <c r="D11" s="96"/>
      <c r="E11" s="97"/>
      <c r="F11" s="97"/>
      <c r="G11" s="97"/>
      <c r="H11" s="97"/>
      <c r="I11" s="97"/>
      <c r="J11" s="98"/>
      <c r="K11" s="91"/>
    </row>
    <row r="12" spans="1:11" ht="15.75" thickBot="1">
      <c r="A12" s="91"/>
      <c r="B12" s="91"/>
      <c r="C12" s="91"/>
      <c r="D12" s="99"/>
      <c r="E12" s="100"/>
      <c r="F12" s="100"/>
      <c r="G12" s="100"/>
      <c r="H12" s="100"/>
      <c r="I12" s="100"/>
      <c r="J12" s="101"/>
      <c r="K12" s="91"/>
    </row>
    <row r="13" spans="1:11">
      <c r="A13" s="91"/>
      <c r="B13" s="91"/>
      <c r="C13" s="91"/>
      <c r="D13" s="90" t="s">
        <v>73</v>
      </c>
      <c r="E13" s="90" t="s">
        <v>67</v>
      </c>
      <c r="F13" s="90" t="s">
        <v>68</v>
      </c>
      <c r="G13" s="90" t="s">
        <v>69</v>
      </c>
      <c r="H13" s="90" t="s">
        <v>70</v>
      </c>
      <c r="I13" s="90" t="s">
        <v>71</v>
      </c>
      <c r="J13" s="90" t="s">
        <v>72</v>
      </c>
      <c r="K13" s="91"/>
    </row>
    <row r="14" spans="1:11" ht="15.75" thickBo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13" t="s">
        <v>90</v>
      </c>
      <c r="C16" s="114"/>
      <c r="D16" s="114"/>
      <c r="E16" s="114"/>
      <c r="F16" s="114"/>
      <c r="G16" s="114"/>
      <c r="H16" s="114"/>
      <c r="I16" s="114"/>
      <c r="J16" s="114"/>
      <c r="K16" s="115"/>
    </row>
    <row r="17" spans="1:11" ht="38.25" customHeight="1" thickBot="1">
      <c r="A17" s="32">
        <v>3</v>
      </c>
      <c r="B17" s="33" t="s">
        <v>91</v>
      </c>
      <c r="C17" s="110" t="s">
        <v>92</v>
      </c>
      <c r="D17" s="111"/>
      <c r="E17" s="111"/>
      <c r="F17" s="111"/>
      <c r="G17" s="111"/>
      <c r="H17" s="111"/>
      <c r="I17" s="111"/>
      <c r="J17" s="111"/>
      <c r="K17" s="112"/>
    </row>
    <row r="18" spans="1:11" ht="15.75" thickBot="1">
      <c r="A18" s="32">
        <v>4</v>
      </c>
      <c r="B18" s="33" t="s">
        <v>93</v>
      </c>
      <c r="C18" s="110" t="s">
        <v>94</v>
      </c>
      <c r="D18" s="111"/>
      <c r="E18" s="111"/>
      <c r="F18" s="111"/>
      <c r="G18" s="111"/>
      <c r="H18" s="111"/>
      <c r="I18" s="111"/>
      <c r="J18" s="111"/>
      <c r="K18" s="112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10" t="s">
        <v>102</v>
      </c>
      <c r="D22" s="111"/>
      <c r="E22" s="111"/>
      <c r="F22" s="111"/>
      <c r="G22" s="111"/>
      <c r="H22" s="111"/>
      <c r="I22" s="111"/>
      <c r="J22" s="111"/>
      <c r="K22" s="112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07" t="s">
        <v>104</v>
      </c>
      <c r="C24" s="108"/>
      <c r="D24" s="108"/>
      <c r="E24" s="108"/>
      <c r="F24" s="108"/>
      <c r="G24" s="108"/>
      <c r="H24" s="108"/>
      <c r="I24" s="108"/>
      <c r="J24" s="108"/>
      <c r="K24" s="109"/>
    </row>
    <row r="25" spans="1:11" ht="63.75" customHeight="1" thickBot="1">
      <c r="A25" s="32">
        <v>11</v>
      </c>
      <c r="B25" s="19" t="s">
        <v>105</v>
      </c>
      <c r="C25" s="105" t="s">
        <v>106</v>
      </c>
      <c r="D25" s="106"/>
      <c r="E25" s="106"/>
      <c r="F25" s="106"/>
      <c r="G25" s="106"/>
      <c r="H25" s="106"/>
      <c r="I25" s="106"/>
      <c r="J25" s="106"/>
      <c r="K25" s="104"/>
    </row>
    <row r="26" spans="1:11" ht="15.75" thickBot="1">
      <c r="A26" s="32">
        <v>12</v>
      </c>
      <c r="B26" s="19" t="s">
        <v>107</v>
      </c>
      <c r="C26" s="105" t="s">
        <v>108</v>
      </c>
      <c r="D26" s="106"/>
      <c r="E26" s="106"/>
      <c r="F26" s="106"/>
      <c r="G26" s="106"/>
      <c r="H26" s="106"/>
      <c r="I26" s="106"/>
      <c r="J26" s="106"/>
      <c r="K26" s="104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07" t="s">
        <v>113</v>
      </c>
      <c r="C30" s="108"/>
      <c r="D30" s="108"/>
      <c r="E30" s="108"/>
      <c r="F30" s="108"/>
      <c r="G30" s="108"/>
      <c r="H30" s="108"/>
      <c r="I30" s="108"/>
      <c r="J30" s="108"/>
      <c r="K30" s="109"/>
    </row>
    <row r="31" spans="1:11" ht="25.5" customHeight="1" thickBot="1">
      <c r="A31" s="32">
        <v>17</v>
      </c>
      <c r="B31" s="19" t="s">
        <v>105</v>
      </c>
      <c r="C31" s="105" t="s">
        <v>114</v>
      </c>
      <c r="D31" s="106"/>
      <c r="E31" s="106"/>
      <c r="F31" s="106"/>
      <c r="G31" s="106"/>
      <c r="H31" s="106"/>
      <c r="I31" s="106"/>
      <c r="J31" s="106"/>
      <c r="K31" s="104"/>
    </row>
    <row r="32" spans="1:11" ht="25.5" customHeight="1" thickBot="1">
      <c r="A32" s="32">
        <v>18</v>
      </c>
      <c r="B32" s="19" t="s">
        <v>93</v>
      </c>
      <c r="C32" s="105" t="s">
        <v>115</v>
      </c>
      <c r="D32" s="106"/>
      <c r="E32" s="106"/>
      <c r="F32" s="106"/>
      <c r="G32" s="106"/>
      <c r="H32" s="106"/>
      <c r="I32" s="106"/>
      <c r="J32" s="106"/>
      <c r="K32" s="104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1.1299999999999999</v>
      </c>
      <c r="H33" s="22">
        <v>1.8</v>
      </c>
      <c r="I33" s="22">
        <v>2</v>
      </c>
      <c r="J33" s="22">
        <v>2.2999999999999998</v>
      </c>
      <c r="K33" s="17"/>
    </row>
    <row r="34" spans="1:11" ht="15.75" thickBot="1">
      <c r="A34" s="32">
        <v>20</v>
      </c>
      <c r="B34" s="82" t="s">
        <v>117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51" customHeight="1" thickBot="1">
      <c r="A35" s="32">
        <v>21</v>
      </c>
      <c r="B35" s="21" t="s">
        <v>118</v>
      </c>
      <c r="C35" s="107" t="s">
        <v>119</v>
      </c>
      <c r="D35" s="108"/>
      <c r="E35" s="108"/>
      <c r="F35" s="108"/>
      <c r="G35" s="108"/>
      <c r="H35" s="108"/>
      <c r="I35" s="108"/>
      <c r="J35" s="108"/>
      <c r="K35" s="109"/>
    </row>
    <row r="36" spans="1:11" ht="38.25" customHeight="1" thickBot="1">
      <c r="A36" s="32">
        <v>22</v>
      </c>
      <c r="B36" s="19" t="s">
        <v>93</v>
      </c>
      <c r="C36" s="82" t="s">
        <v>120</v>
      </c>
      <c r="D36" s="83"/>
      <c r="E36" s="83"/>
      <c r="F36" s="83"/>
      <c r="G36" s="83"/>
      <c r="H36" s="83"/>
      <c r="I36" s="83"/>
      <c r="J36" s="83"/>
      <c r="K36" s="84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36865.300000000003</v>
      </c>
      <c r="G37" s="17">
        <v>41087.300000000003</v>
      </c>
      <c r="H37" s="17">
        <v>44465.8</v>
      </c>
      <c r="I37" s="17">
        <v>47023.5</v>
      </c>
      <c r="J37" s="17">
        <v>49402.400000000001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72886.399999999994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13.348000000000001</v>
      </c>
      <c r="H39" s="17">
        <v>14.446</v>
      </c>
      <c r="I39" s="17">
        <v>15.276999999999999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18207.400000000001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60.633000000000003</v>
      </c>
      <c r="E41" s="17">
        <v>66.912999999999997</v>
      </c>
      <c r="F41" s="17">
        <v>72.522999999999996</v>
      </c>
      <c r="G41" s="17">
        <v>80.828000000000003</v>
      </c>
      <c r="H41" s="17">
        <v>87.474999999999994</v>
      </c>
      <c r="I41" s="17">
        <v>92.506</v>
      </c>
      <c r="J41" s="17">
        <v>97.186000000000007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1238.5999999999999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82" t="s">
        <v>125</v>
      </c>
      <c r="D43" s="83"/>
      <c r="E43" s="83"/>
      <c r="F43" s="83"/>
      <c r="G43" s="83"/>
      <c r="H43" s="83"/>
      <c r="I43" s="83"/>
      <c r="J43" s="83"/>
      <c r="K43" s="84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136.13999999999999</v>
      </c>
      <c r="F47" s="19">
        <v>136.13999999999999</v>
      </c>
      <c r="G47" s="19">
        <v>136.13999999999999</v>
      </c>
      <c r="H47" s="19">
        <v>136.13999999999999</v>
      </c>
      <c r="I47" s="19">
        <v>136.13999999999999</v>
      </c>
      <c r="J47" s="19">
        <v>136.13999999999999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2.5000000000000001E-2</v>
      </c>
      <c r="E48" s="19">
        <v>2.5999999999999999E-2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82" t="s">
        <v>136</v>
      </c>
      <c r="C50" s="83"/>
      <c r="D50" s="83"/>
      <c r="E50" s="83"/>
      <c r="F50" s="83"/>
      <c r="G50" s="83"/>
      <c r="H50" s="83"/>
      <c r="I50" s="83"/>
      <c r="J50" s="83"/>
      <c r="K50" s="84"/>
    </row>
    <row r="51" spans="1:11" ht="25.5" customHeight="1" thickBot="1">
      <c r="A51" s="32">
        <v>37</v>
      </c>
      <c r="B51" s="19" t="s">
        <v>105</v>
      </c>
      <c r="C51" s="82" t="s">
        <v>137</v>
      </c>
      <c r="D51" s="83"/>
      <c r="E51" s="83"/>
      <c r="F51" s="83"/>
      <c r="G51" s="83"/>
      <c r="H51" s="83"/>
      <c r="I51" s="83"/>
      <c r="J51" s="83"/>
      <c r="K51" s="84"/>
    </row>
    <row r="52" spans="1:11" ht="15.75" thickBot="1">
      <c r="A52" s="32">
        <v>38</v>
      </c>
      <c r="B52" s="19" t="s">
        <v>93</v>
      </c>
      <c r="C52" s="82" t="s">
        <v>138</v>
      </c>
      <c r="D52" s="83"/>
      <c r="E52" s="83"/>
      <c r="F52" s="83"/>
      <c r="G52" s="83"/>
      <c r="H52" s="83"/>
      <c r="I52" s="83"/>
      <c r="J52" s="83"/>
      <c r="K52" s="84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05" t="s">
        <v>141</v>
      </c>
      <c r="D55" s="106"/>
      <c r="E55" s="106"/>
      <c r="F55" s="106"/>
      <c r="G55" s="106"/>
      <c r="H55" s="106"/>
      <c r="I55" s="106"/>
      <c r="J55" s="106"/>
      <c r="K55" s="104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4.5999999999999996</v>
      </c>
      <c r="G56" s="19">
        <v>4.9000000000000004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82" t="s">
        <v>143</v>
      </c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25.5" customHeight="1" thickBot="1">
      <c r="A58" s="32">
        <v>44</v>
      </c>
      <c r="B58" s="19" t="s">
        <v>105</v>
      </c>
      <c r="C58" s="105" t="s">
        <v>144</v>
      </c>
      <c r="D58" s="106"/>
      <c r="E58" s="106"/>
      <c r="F58" s="106"/>
      <c r="G58" s="106"/>
      <c r="H58" s="106"/>
      <c r="I58" s="106"/>
      <c r="J58" s="106"/>
      <c r="K58" s="104"/>
    </row>
    <row r="59" spans="1:11" ht="25.5" customHeight="1" thickBot="1">
      <c r="A59" s="32">
        <v>45</v>
      </c>
      <c r="B59" s="19" t="s">
        <v>93</v>
      </c>
      <c r="C59" s="105" t="s">
        <v>145</v>
      </c>
      <c r="D59" s="106"/>
      <c r="E59" s="106"/>
      <c r="F59" s="106"/>
      <c r="G59" s="106"/>
      <c r="H59" s="106"/>
      <c r="I59" s="106"/>
      <c r="J59" s="106"/>
      <c r="K59" s="104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130.29300000000001</v>
      </c>
      <c r="E60" s="31">
        <v>130.29300000000001</v>
      </c>
      <c r="F60" s="31">
        <v>130.29300000000001</v>
      </c>
      <c r="G60" s="31">
        <v>130.29300000000001</v>
      </c>
      <c r="H60" s="31">
        <v>130.29300000000001</v>
      </c>
      <c r="I60" s="31">
        <v>130.29300000000001</v>
      </c>
      <c r="J60" s="31">
        <v>130.29300000000001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82" t="s">
        <v>150</v>
      </c>
      <c r="C63" s="83"/>
      <c r="D63" s="83"/>
      <c r="E63" s="83"/>
      <c r="F63" s="83"/>
      <c r="G63" s="83"/>
      <c r="H63" s="83"/>
      <c r="I63" s="83"/>
      <c r="J63" s="83"/>
      <c r="K63" s="84"/>
    </row>
    <row r="64" spans="1:11" ht="25.5" customHeight="1" thickBot="1">
      <c r="A64" s="32">
        <v>50</v>
      </c>
      <c r="B64" s="19" t="s">
        <v>105</v>
      </c>
      <c r="C64" s="82" t="s">
        <v>151</v>
      </c>
      <c r="D64" s="83"/>
      <c r="E64" s="83"/>
      <c r="F64" s="83"/>
      <c r="G64" s="83"/>
      <c r="H64" s="83"/>
      <c r="I64" s="83"/>
      <c r="J64" s="83"/>
      <c r="K64" s="84"/>
    </row>
    <row r="65" spans="1:11" ht="25.5" customHeight="1" thickBot="1">
      <c r="A65" s="32">
        <v>51</v>
      </c>
      <c r="B65" s="19" t="s">
        <v>93</v>
      </c>
      <c r="C65" s="82" t="s">
        <v>152</v>
      </c>
      <c r="D65" s="83"/>
      <c r="E65" s="83"/>
      <c r="F65" s="83"/>
      <c r="G65" s="83"/>
      <c r="H65" s="83"/>
      <c r="I65" s="83"/>
      <c r="J65" s="83"/>
      <c r="K65" s="84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102" t="s">
        <v>156</v>
      </c>
      <c r="D68" s="103"/>
      <c r="E68" s="103"/>
      <c r="F68" s="103"/>
      <c r="G68" s="103"/>
      <c r="H68" s="103"/>
      <c r="I68" s="103"/>
      <c r="J68" s="103"/>
      <c r="K68" s="104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82" t="s">
        <v>160</v>
      </c>
      <c r="D71" s="83"/>
      <c r="E71" s="83"/>
      <c r="F71" s="83"/>
      <c r="G71" s="83"/>
      <c r="H71" s="83"/>
      <c r="I71" s="83"/>
      <c r="J71" s="83"/>
      <c r="K71" s="84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82" t="s">
        <v>162</v>
      </c>
      <c r="C73" s="83"/>
      <c r="D73" s="83"/>
      <c r="E73" s="83"/>
      <c r="F73" s="83"/>
      <c r="G73" s="83"/>
      <c r="H73" s="83"/>
      <c r="I73" s="83"/>
      <c r="J73" s="83"/>
      <c r="K73" s="84"/>
    </row>
    <row r="74" spans="1:11" ht="25.5" customHeight="1" thickBot="1">
      <c r="A74" s="32">
        <v>60</v>
      </c>
      <c r="B74" s="19" t="s">
        <v>105</v>
      </c>
      <c r="C74" s="82" t="s">
        <v>163</v>
      </c>
      <c r="D74" s="83"/>
      <c r="E74" s="83"/>
      <c r="F74" s="83"/>
      <c r="G74" s="83"/>
      <c r="H74" s="83"/>
      <c r="I74" s="83"/>
      <c r="J74" s="83"/>
      <c r="K74" s="84"/>
    </row>
    <row r="75" spans="1:11" ht="25.5" customHeight="1" thickBot="1">
      <c r="A75" s="32">
        <v>61</v>
      </c>
      <c r="B75" s="19" t="s">
        <v>93</v>
      </c>
      <c r="C75" s="82" t="s">
        <v>164</v>
      </c>
      <c r="D75" s="83"/>
      <c r="E75" s="83"/>
      <c r="F75" s="83"/>
      <c r="G75" s="83"/>
      <c r="H75" s="83"/>
      <c r="I75" s="83"/>
      <c r="J75" s="83"/>
      <c r="K75" s="84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82" t="s">
        <v>165</v>
      </c>
      <c r="D77" s="83"/>
      <c r="E77" s="83"/>
      <c r="F77" s="83"/>
      <c r="G77" s="83"/>
      <c r="H77" s="83"/>
      <c r="I77" s="83"/>
      <c r="J77" s="83"/>
      <c r="K77" s="84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spans="1:11" ht="15.75">
      <c r="A80" s="16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тт</cp:lastModifiedBy>
  <cp:lastPrinted>2020-02-19T04:55:49Z</cp:lastPrinted>
  <dcterms:created xsi:type="dcterms:W3CDTF">2017-02-24T11:17:21Z</dcterms:created>
  <dcterms:modified xsi:type="dcterms:W3CDTF">2020-02-19T04:58:13Z</dcterms:modified>
</cp:coreProperties>
</file>